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cna\Documents\Boy Scouts\Annual Planning\2202 July\"/>
    </mc:Choice>
  </mc:AlternateContent>
  <xr:revisionPtr revIDLastSave="0" documentId="13_ncr:1_{4DBF3B56-07FD-4867-AFCC-EF82AC86AB8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nual Plan" sheetId="9" r:id="rId1"/>
    <sheet name="Activity_Planning" sheetId="12" r:id="rId2"/>
    <sheet name="Outdoor Weekend Program Plan" sheetId="5" r:id="rId3"/>
    <sheet name="Troop Meeting Plan" sheetId="4" r:id="rId4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3" i="4" l="1"/>
  <c r="T23" i="4" s="1"/>
  <c r="M23" i="4"/>
  <c r="N23" i="4" s="1"/>
  <c r="G23" i="4"/>
  <c r="H23" i="4" s="1"/>
  <c r="E35" i="12"/>
  <c r="E31" i="12"/>
  <c r="E39" i="12"/>
  <c r="E47" i="12"/>
  <c r="E20" i="12"/>
  <c r="E11" i="12"/>
  <c r="E59" i="12"/>
  <c r="E55" i="12"/>
  <c r="D53" i="12"/>
  <c r="Z95" i="9"/>
  <c r="Y91" i="9"/>
  <c r="Y95" i="9"/>
  <c r="Y87" i="9"/>
  <c r="Y83" i="9"/>
  <c r="Y79" i="9"/>
  <c r="Y75" i="9"/>
  <c r="Y71" i="9"/>
  <c r="Y67" i="9"/>
  <c r="Y63" i="9"/>
  <c r="Y59" i="9"/>
  <c r="Y55" i="9"/>
  <c r="Y51" i="9"/>
  <c r="H55" i="9"/>
  <c r="H59" i="9"/>
  <c r="AA95" i="9" l="1"/>
  <c r="X95" i="9"/>
  <c r="AA91" i="9"/>
  <c r="Z91" i="9"/>
  <c r="X91" i="9"/>
  <c r="Z87" i="9"/>
  <c r="AB87" i="9" s="1"/>
  <c r="AA87" i="9" s="1"/>
  <c r="X87" i="9"/>
  <c r="Z83" i="9"/>
  <c r="AB83" i="9" s="1"/>
  <c r="AA83" i="9" s="1"/>
  <c r="X83" i="9"/>
  <c r="H83" i="9"/>
  <c r="H95" i="9"/>
  <c r="H91" i="9"/>
  <c r="H87" i="9"/>
  <c r="Z79" i="9"/>
  <c r="AB79" i="9" s="1"/>
  <c r="AA79" i="9" s="1"/>
  <c r="X79" i="9"/>
  <c r="Z75" i="9"/>
  <c r="AB75" i="9" s="1"/>
  <c r="AA75" i="9" s="1"/>
  <c r="X75" i="9"/>
  <c r="Z71" i="9"/>
  <c r="AB71" i="9" s="1"/>
  <c r="AA71" i="9" s="1"/>
  <c r="X71" i="9"/>
  <c r="Z67" i="9"/>
  <c r="AB67" i="9" s="1"/>
  <c r="AA67" i="9" s="1"/>
  <c r="X67" i="9"/>
  <c r="Z63" i="9"/>
  <c r="AB63" i="9" s="1"/>
  <c r="AA63" i="9" s="1"/>
  <c r="X63" i="9"/>
  <c r="Z59" i="9"/>
  <c r="AB59" i="9" s="1"/>
  <c r="AA59" i="9" s="1"/>
  <c r="X59" i="9"/>
  <c r="Z55" i="9"/>
  <c r="AB55" i="9" s="1"/>
  <c r="AA55" i="9" s="1"/>
  <c r="X55" i="9"/>
  <c r="H71" i="9"/>
  <c r="H67" i="9"/>
  <c r="Z51" i="9"/>
  <c r="AB51" i="9" s="1"/>
  <c r="AA51" i="9" s="1"/>
  <c r="Z47" i="9"/>
  <c r="AB47" i="9" s="1"/>
  <c r="AA47" i="9" s="1"/>
  <c r="Y47" i="9"/>
  <c r="X47" i="9"/>
  <c r="AA43" i="9"/>
  <c r="Z43" i="9"/>
  <c r="Y43" i="9"/>
  <c r="X43" i="9"/>
  <c r="Z39" i="9"/>
  <c r="AB39" i="9" s="1"/>
  <c r="AA39" i="9" s="1"/>
  <c r="Y39" i="9"/>
  <c r="X39" i="9"/>
  <c r="Z35" i="9"/>
  <c r="AB35" i="9" s="1"/>
  <c r="AA35" i="9" s="1"/>
  <c r="Y35" i="9"/>
  <c r="X35" i="9"/>
  <c r="H35" i="9"/>
  <c r="G39" i="9" s="1"/>
  <c r="F43" i="9" s="1"/>
  <c r="G35" i="9"/>
  <c r="F39" i="9" s="1"/>
  <c r="E43" i="9" s="1"/>
  <c r="F35" i="9"/>
  <c r="E39" i="9" s="1"/>
  <c r="D43" i="9" s="1"/>
  <c r="E35" i="9"/>
  <c r="D39" i="9" s="1"/>
  <c r="C43" i="9" s="1"/>
  <c r="D35" i="9"/>
  <c r="C39" i="9" s="1"/>
  <c r="H43" i="9" s="1"/>
  <c r="C35" i="9"/>
  <c r="H39" i="9" s="1"/>
  <c r="G43" i="9" s="1"/>
  <c r="Z31" i="9"/>
  <c r="AB31" i="9" s="1"/>
  <c r="AA31" i="9" s="1"/>
  <c r="Y31" i="9"/>
  <c r="X31" i="9"/>
  <c r="Z27" i="9"/>
  <c r="AB27" i="9" s="1"/>
  <c r="AA27" i="9" s="1"/>
  <c r="Y27" i="9"/>
  <c r="X27" i="9"/>
  <c r="Z23" i="9"/>
  <c r="AB23" i="9" s="1"/>
  <c r="AA23" i="9" s="1"/>
  <c r="X23" i="9"/>
  <c r="Y23" i="9" s="1"/>
  <c r="Z19" i="9"/>
  <c r="AB19" i="9" s="1"/>
  <c r="AA19" i="9" s="1"/>
  <c r="Y19" i="9"/>
  <c r="X19" i="9"/>
  <c r="Z15" i="9"/>
  <c r="AB15" i="9" s="1"/>
  <c r="AA15" i="9" s="1"/>
  <c r="Y15" i="9"/>
  <c r="X15" i="9"/>
  <c r="Z11" i="9"/>
  <c r="AB11" i="9" s="1"/>
  <c r="AA11" i="9" s="1"/>
  <c r="Y11" i="9"/>
  <c r="X11" i="9"/>
  <c r="H11" i="9"/>
  <c r="G15" i="9" s="1"/>
  <c r="F19" i="9" s="1"/>
  <c r="E23" i="9" s="1"/>
  <c r="G11" i="9"/>
  <c r="F15" i="9" s="1"/>
  <c r="E19" i="9" s="1"/>
  <c r="D23" i="9" s="1"/>
  <c r="Z7" i="9"/>
  <c r="AB7" i="9" s="1"/>
  <c r="AA7" i="9" s="1"/>
  <c r="Y7" i="9"/>
  <c r="X7" i="9"/>
  <c r="G7" i="9"/>
  <c r="F11" i="9" s="1"/>
  <c r="E15" i="9" s="1"/>
  <c r="D19" i="9" s="1"/>
  <c r="C23" i="9" s="1"/>
  <c r="F7" i="9"/>
  <c r="E11" i="9" s="1"/>
  <c r="D15" i="9" s="1"/>
  <c r="C19" i="9" s="1"/>
  <c r="H23" i="9" s="1"/>
  <c r="E7" i="9"/>
  <c r="D11" i="9" s="1"/>
  <c r="C15" i="9" s="1"/>
  <c r="H19" i="9" s="1"/>
  <c r="G23" i="9" s="1"/>
  <c r="D7" i="9"/>
  <c r="C11" i="9" s="1"/>
  <c r="H15" i="9" s="1"/>
  <c r="G19" i="9" s="1"/>
  <c r="F23" i="9" s="1"/>
  <c r="Z3" i="9"/>
  <c r="AB3" i="9" s="1"/>
  <c r="AA3" i="9" s="1"/>
  <c r="Y3" i="9"/>
  <c r="A23" i="4"/>
  <c r="B23" i="4" s="1"/>
  <c r="H63" i="9" l="1"/>
</calcChain>
</file>

<file path=xl/sharedStrings.xml><?xml version="1.0" encoding="utf-8"?>
<sst xmlns="http://schemas.openxmlformats.org/spreadsheetml/2006/main" count="541" uniqueCount="303">
  <si>
    <t>Month</t>
  </si>
  <si>
    <t>ACTIVITY</t>
  </si>
  <si>
    <t>DESCRIPTION</t>
  </si>
  <si>
    <t>RUN BY</t>
  </si>
  <si>
    <t>TIME</t>
  </si>
  <si>
    <t>Preopening</t>
  </si>
  <si>
    <t>minutes</t>
  </si>
  <si>
    <t>Opening Ceremony</t>
  </si>
  <si>
    <t>Skills Instruction</t>
  </si>
  <si>
    <t>Patrol Meetings</t>
  </si>
  <si>
    <t>Interpatrol Activity</t>
  </si>
  <si>
    <t>Closing</t>
  </si>
  <si>
    <t>Total 90 minutes of meeting</t>
  </si>
  <si>
    <t>After the Meeting</t>
  </si>
  <si>
    <t>SM</t>
  </si>
  <si>
    <t>Date:</t>
  </si>
  <si>
    <t>Scoutmaster's Minute</t>
  </si>
  <si>
    <t>Everyone else gets up.  Take care of personal hygiene, air out tents and sleeping bags</t>
  </si>
  <si>
    <t>Departure for outdoor location</t>
  </si>
  <si>
    <t>Cooks and assistants prepare breakfast.  (Cooks should be working on First and Second Class requirements where applicable.)</t>
  </si>
  <si>
    <t>Arrival and Setup</t>
  </si>
  <si>
    <t>Cracker Barrel</t>
  </si>
  <si>
    <t>Breakfast</t>
  </si>
  <si>
    <t>Patrols put up the gear for morning activities</t>
  </si>
  <si>
    <t>Clean up cooking areas and patrol sites</t>
  </si>
  <si>
    <t>Morning Activity</t>
  </si>
  <si>
    <t>FRIDAY</t>
  </si>
  <si>
    <t>SATURDAY</t>
  </si>
  <si>
    <t>Cooks prepare lunch</t>
  </si>
  <si>
    <t>Noon</t>
  </si>
  <si>
    <t>Lunch</t>
  </si>
  <si>
    <r>
      <t xml:space="preserve">(ref:  BSA </t>
    </r>
    <r>
      <rPr>
        <i/>
        <u/>
        <sz val="11"/>
        <color indexed="8"/>
        <rFont val="Calibri"/>
        <family val="2"/>
      </rPr>
      <t>Troop Program Resources</t>
    </r>
    <r>
      <rPr>
        <sz val="11"/>
        <color theme="1"/>
        <rFont val="Calibri"/>
        <family val="2"/>
        <scheme val="minor"/>
      </rPr>
      <t>)</t>
    </r>
  </si>
  <si>
    <t>SPL</t>
  </si>
  <si>
    <t>Cooks, assistants</t>
  </si>
  <si>
    <t>Cooks</t>
  </si>
  <si>
    <t>Patrol Leaders</t>
  </si>
  <si>
    <t>Program Leader</t>
  </si>
  <si>
    <t>Afternoon Activity</t>
  </si>
  <si>
    <t>Dnner</t>
  </si>
  <si>
    <t>Start dinner preparation</t>
  </si>
  <si>
    <t>Dinner</t>
  </si>
  <si>
    <t>Outdoor Program Name:</t>
  </si>
  <si>
    <t>Date(s):</t>
  </si>
  <si>
    <t>8:30 AM - 11:30 AM</t>
  </si>
  <si>
    <t>1:30 PM - 4:30 PM</t>
  </si>
  <si>
    <t>Lights Out</t>
  </si>
  <si>
    <t>SUNDAY</t>
  </si>
  <si>
    <t>Religious Service</t>
  </si>
  <si>
    <t>Morning Activity - Patrol Games</t>
  </si>
  <si>
    <t>9:00 AM - 11:00 AM</t>
  </si>
  <si>
    <t>Complete Packing, campsite Cleanup, and Break Camp</t>
  </si>
  <si>
    <t>Chaplain Aide</t>
  </si>
  <si>
    <t>Evening Program &amp; Campfire</t>
  </si>
  <si>
    <t>Year</t>
  </si>
  <si>
    <t>Service Patrol</t>
  </si>
  <si>
    <t>Scout Ideal</t>
  </si>
  <si>
    <t>Program Features</t>
  </si>
  <si>
    <t xml:space="preserve">Dates </t>
  </si>
  <si>
    <t>First Year</t>
  </si>
  <si>
    <t>Scouts</t>
  </si>
  <si>
    <t>Service</t>
  </si>
  <si>
    <t>Outdoor Camping Activity</t>
  </si>
  <si>
    <t>Cost SWAG</t>
  </si>
  <si>
    <t>Location</t>
  </si>
  <si>
    <t>Theme / Method</t>
  </si>
  <si>
    <t xml:space="preserve">Merit Badge </t>
  </si>
  <si>
    <t>District Council Activity</t>
  </si>
  <si>
    <t>Service Projects / Charter Organization Activities</t>
  </si>
  <si>
    <t>Special Events / Fund Raising</t>
  </si>
  <si>
    <t>BOR / COH</t>
  </si>
  <si>
    <t xml:space="preserve">PLC Meeting </t>
  </si>
  <si>
    <t>OA Meetings</t>
  </si>
  <si>
    <t>District Round Table</t>
  </si>
  <si>
    <t>Uniformed Leader Meeting</t>
  </si>
  <si>
    <t>Venture Patrol Meeting</t>
  </si>
  <si>
    <t>Troop Committee Meeting</t>
  </si>
  <si>
    <t>Kind</t>
  </si>
  <si>
    <t>PLC</t>
  </si>
  <si>
    <t>Obedient</t>
  </si>
  <si>
    <t>Cheerful</t>
  </si>
  <si>
    <t>Spartans</t>
  </si>
  <si>
    <t>Thrifty</t>
  </si>
  <si>
    <t>Brave</t>
  </si>
  <si>
    <t>Webelos Weekend</t>
  </si>
  <si>
    <t>Wise Guys</t>
  </si>
  <si>
    <t>Clean</t>
  </si>
  <si>
    <t>Beavers</t>
  </si>
  <si>
    <t>Trustworthy</t>
  </si>
  <si>
    <t>T-Birds</t>
  </si>
  <si>
    <t>Loyal</t>
  </si>
  <si>
    <t>Scout Sunday</t>
  </si>
  <si>
    <t>Helpful</t>
  </si>
  <si>
    <t>Wilderness Survival</t>
  </si>
  <si>
    <t>Friendly</t>
  </si>
  <si>
    <t xml:space="preserve">May </t>
  </si>
  <si>
    <t>Courteous</t>
  </si>
  <si>
    <t>Leadership</t>
  </si>
  <si>
    <t>Reverant</t>
  </si>
  <si>
    <t>Klondike</t>
  </si>
  <si>
    <t>Pancake Breakfast</t>
  </si>
  <si>
    <t>Plant Sale</t>
  </si>
  <si>
    <t>Summer Camp</t>
  </si>
  <si>
    <t>Cycling</t>
  </si>
  <si>
    <t>White Water Rafting</t>
  </si>
  <si>
    <t>Popcorn Sale</t>
  </si>
  <si>
    <t>Poinsettia Sale</t>
  </si>
  <si>
    <t>Personal Fitness</t>
  </si>
  <si>
    <t>8/29</t>
  </si>
  <si>
    <t>Eagle Court of Honor</t>
  </si>
  <si>
    <t>Paddle Sports</t>
  </si>
  <si>
    <t>Skiing</t>
  </si>
  <si>
    <t>Climbing</t>
  </si>
  <si>
    <t>Water Sports</t>
  </si>
  <si>
    <t>Bi-Annual Planning Mtg</t>
  </si>
  <si>
    <t>New Scouts Join T29</t>
  </si>
  <si>
    <t>Family Picnic &amp; COH</t>
  </si>
  <si>
    <t>Jan.</t>
  </si>
  <si>
    <t>Family dinner COH</t>
  </si>
  <si>
    <t>1/20/20</t>
  </si>
  <si>
    <t>Feb.</t>
  </si>
  <si>
    <t>Tiered</t>
  </si>
  <si>
    <t>Mar.</t>
  </si>
  <si>
    <t>DNREC</t>
  </si>
  <si>
    <t>Sustainability</t>
  </si>
  <si>
    <t>Apr.</t>
  </si>
  <si>
    <t>Mothers Day Plant</t>
  </si>
  <si>
    <t>Jun.</t>
  </si>
  <si>
    <t>Jul.</t>
  </si>
  <si>
    <t>Merit Badge Troop Mtgs</t>
  </si>
  <si>
    <t>Aug.</t>
  </si>
  <si>
    <t>Sep.</t>
  </si>
  <si>
    <t>Oct.</t>
  </si>
  <si>
    <t>Nov.</t>
  </si>
  <si>
    <t>Dec.</t>
  </si>
  <si>
    <t>--</t>
  </si>
  <si>
    <t>2022</t>
  </si>
  <si>
    <t>Banana Turtles</t>
  </si>
  <si>
    <t>1/21 - 1/23</t>
  </si>
  <si>
    <t>Manhunt Wilderness Survival</t>
  </si>
  <si>
    <t>Broadcreek (or Fairhill)</t>
  </si>
  <si>
    <t>1/14 - 1/16</t>
  </si>
  <si>
    <t>1/9</t>
  </si>
  <si>
    <t>2/18 - 2/20</t>
  </si>
  <si>
    <t>High Point NJ</t>
  </si>
  <si>
    <t>2/13</t>
  </si>
  <si>
    <t>2/21</t>
  </si>
  <si>
    <t>3/18 - 3/20</t>
  </si>
  <si>
    <t>Dune Grass Planting</t>
  </si>
  <si>
    <t>Environmental Science</t>
  </si>
  <si>
    <t>3/8/2022</t>
  </si>
  <si>
    <t>3/7/2021</t>
  </si>
  <si>
    <t>4/22 - 4/24</t>
  </si>
  <si>
    <t>RSR</t>
  </si>
  <si>
    <t>4/12/22</t>
  </si>
  <si>
    <t>5/20 - 5/22</t>
  </si>
  <si>
    <t>5/10/22</t>
  </si>
  <si>
    <t>5/7 - 5/8</t>
  </si>
  <si>
    <t>6/14/22</t>
  </si>
  <si>
    <t>7/17 - 7/23</t>
  </si>
  <si>
    <t>Raven Knob</t>
  </si>
  <si>
    <t>7/12/22</t>
  </si>
  <si>
    <t>8/19 - 8/21</t>
  </si>
  <si>
    <t>8/9/22</t>
  </si>
  <si>
    <t>9/16 - 9/18</t>
  </si>
  <si>
    <t>9/14/22</t>
  </si>
  <si>
    <t>10/21 - 10/23</t>
  </si>
  <si>
    <t>Webelos Woods</t>
  </si>
  <si>
    <t>10/11/22</t>
  </si>
  <si>
    <t>11/18 - 11/20</t>
  </si>
  <si>
    <t>11/8/22</t>
  </si>
  <si>
    <t>12/16 - 12/18</t>
  </si>
  <si>
    <t>12/13/22</t>
  </si>
  <si>
    <t>SPL/SM</t>
  </si>
  <si>
    <t>Campout Service</t>
  </si>
  <si>
    <t>Da Bears</t>
  </si>
  <si>
    <t>Gathering at RCCPC</t>
  </si>
  <si>
    <t>Water / KP</t>
  </si>
  <si>
    <t>Canopy / Popups</t>
  </si>
  <si>
    <t>Flagpole / Campfire</t>
  </si>
  <si>
    <t xml:space="preserve">       Flagpole / Campfire</t>
  </si>
  <si>
    <t xml:space="preserve">      Patrol Lanters</t>
  </si>
  <si>
    <t xml:space="preserve">       Water &amp; KP Water</t>
  </si>
  <si>
    <t xml:space="preserve">       Patrol Pop-ups/Canopy</t>
  </si>
  <si>
    <t xml:space="preserve">       Trash / Police Line</t>
  </si>
  <si>
    <t>Trash / Police</t>
  </si>
  <si>
    <t>Jump Start</t>
  </si>
  <si>
    <t>VFW</t>
  </si>
  <si>
    <t>Climbing / Orienteering</t>
  </si>
  <si>
    <t>6/24 - 6/26</t>
  </si>
  <si>
    <t>Poconos</t>
  </si>
  <si>
    <t>Joint T29 and T1029 Duty Roster</t>
  </si>
  <si>
    <t>Water Sports / Canoeing</t>
  </si>
  <si>
    <t>Canoeing</t>
  </si>
  <si>
    <t>History/Battlefield;  Ft. Monmouth</t>
  </si>
  <si>
    <t>History</t>
  </si>
  <si>
    <t>Cit. Nation</t>
  </si>
  <si>
    <t>Pioneering</t>
  </si>
  <si>
    <t>2023</t>
  </si>
  <si>
    <t>Washington DC</t>
  </si>
  <si>
    <t>Lanterns / Propane / Trash</t>
  </si>
  <si>
    <t>DaBears</t>
  </si>
  <si>
    <t>Specific summer camp Duty Roster</t>
  </si>
  <si>
    <t>1/13 - 1/15</t>
  </si>
  <si>
    <t>Klondike Derby</t>
  </si>
  <si>
    <t>Rodney</t>
  </si>
  <si>
    <t>2/17 - 2/19</t>
  </si>
  <si>
    <t>2/12</t>
  </si>
  <si>
    <t>2/27</t>
  </si>
  <si>
    <t>2/27/23</t>
  </si>
  <si>
    <t>3/17 - 3/19</t>
  </si>
  <si>
    <t>3/6/2023</t>
  </si>
  <si>
    <t>4/21 - 4/23</t>
  </si>
  <si>
    <t>5/19 - 5/20</t>
  </si>
  <si>
    <t>5/13 - 5/14</t>
  </si>
  <si>
    <t>6/16 - 6/17</t>
  </si>
  <si>
    <t>7/16 - 7/22</t>
  </si>
  <si>
    <t>8/28</t>
  </si>
  <si>
    <t>8/18 - 8/20</t>
  </si>
  <si>
    <t>9/15 - 9/17</t>
  </si>
  <si>
    <t>10/13 - 10/15</t>
  </si>
  <si>
    <t>11/17 - 11/19</t>
  </si>
  <si>
    <t>12/15 - 12/17</t>
  </si>
  <si>
    <t>6/16/23</t>
  </si>
  <si>
    <t>Troop Elections</t>
  </si>
  <si>
    <t>12/19</t>
  </si>
  <si>
    <t>12/18</t>
  </si>
  <si>
    <t>Webelos Visitation</t>
  </si>
  <si>
    <t>Brainstorm Activities</t>
  </si>
  <si>
    <t>Winter Camping</t>
  </si>
  <si>
    <t>ACTIVITY DESCRIPTION</t>
  </si>
  <si>
    <t>SERVICE PATROL:</t>
  </si>
  <si>
    <t>THEME:</t>
  </si>
  <si>
    <t>DEADLINE</t>
  </si>
  <si>
    <t>DELIVERABLE</t>
  </si>
  <si>
    <t>STEP</t>
  </si>
  <si>
    <t>Theme Review &amp; Discussion</t>
  </si>
  <si>
    <t>Print out, review &amp; discuss the BSA theme package associated with your Patrols monthly activity.</t>
  </si>
  <si>
    <t>List of activities and ideas you like from the theme package.</t>
  </si>
  <si>
    <t>Add to the list from step 1 any other ideas you may want to consider for the campout.</t>
  </si>
  <si>
    <t>Revised list of activity ideas for the campout.</t>
  </si>
  <si>
    <t>Selectet final activities.</t>
  </si>
  <si>
    <t>From the lists you created in steps 1&amp;2 select the final activities you intend to undertake during your campout.</t>
  </si>
  <si>
    <t>Final list of activities.</t>
  </si>
  <si>
    <t>ACTIVITIES COORDINATOR</t>
  </si>
  <si>
    <t>Consider other sources of ideas aside from the theme package.  Ie. Google, Troop Library</t>
  </si>
  <si>
    <t>Special Equiipment</t>
  </si>
  <si>
    <t>Campsite</t>
  </si>
  <si>
    <t>Based on your planned activites identify if possible several potential camping locations.   Note:  preference in order are - BSA camp,  National, State, or County park, private campground.</t>
  </si>
  <si>
    <t>Local DelMarVa Area</t>
  </si>
  <si>
    <t>BSA Activity Index</t>
  </si>
  <si>
    <t>Troop Features Manual 1</t>
  </si>
  <si>
    <t>Troop Features Manual 2</t>
  </si>
  <si>
    <t>Troop Features Manual 3</t>
  </si>
  <si>
    <t>Northern NJ Area</t>
  </si>
  <si>
    <t>Eastern Pa Area</t>
  </si>
  <si>
    <t>List your preferred campgrounds here.</t>
  </si>
  <si>
    <t>EVENT MONTH / YEAR</t>
  </si>
  <si>
    <t>Costs</t>
  </si>
  <si>
    <t>Based on the feedback you get from the Activities Coordinator develop the estimated cost of your trip.   Note we try and keep costs at/below $25 per weekend unless there is some specific reason we need to spend more.</t>
  </si>
  <si>
    <t>Campground cost per scout:</t>
  </si>
  <si>
    <t xml:space="preserve">Grub cost for campout (2023 standard is $18pp) </t>
  </si>
  <si>
    <t>Special activity costs or fees (museum fees, rentals etc.)</t>
  </si>
  <si>
    <t>Consumables (propane, firewood, ice 2023 standard is $3)</t>
  </si>
  <si>
    <t>Total</t>
  </si>
  <si>
    <t>Based on what you plan to do during your campout is there any special equipment or gear needed?   Ie. Compasses, rental equipment (ie kayak)</t>
  </si>
  <si>
    <t>Outdoor Weekend Plan</t>
  </si>
  <si>
    <t>On the next Tab in this sheet decide how you will spend your time doing the activites you have decided upon.</t>
  </si>
  <si>
    <t>Completed Outdoor Weekend Program Plan</t>
  </si>
  <si>
    <t>PLC Presentation</t>
  </si>
  <si>
    <t>Develop Weekly Troop Meeting Presentations</t>
  </si>
  <si>
    <t>Presentations for Troop Meeting</t>
  </si>
  <si>
    <t>Shooting</t>
  </si>
  <si>
    <t>beav</t>
  </si>
  <si>
    <t>Weather</t>
  </si>
  <si>
    <t>1/23</t>
  </si>
  <si>
    <t>Primitive Cooking</t>
  </si>
  <si>
    <t>Cooking</t>
  </si>
  <si>
    <t>Caving</t>
  </si>
  <si>
    <t>Safety</t>
  </si>
  <si>
    <t>Geology</t>
  </si>
  <si>
    <t>COPE</t>
  </si>
  <si>
    <t>Hawk Mt</t>
  </si>
  <si>
    <t>American Labor</t>
  </si>
  <si>
    <t>Aquatics</t>
  </si>
  <si>
    <t>Whitewater</t>
  </si>
  <si>
    <t>Multi Day Canoe Trip</t>
  </si>
  <si>
    <t>Canoe</t>
  </si>
  <si>
    <t>Engineering</t>
  </si>
  <si>
    <t>Raft Building *  Recruiting</t>
  </si>
  <si>
    <t>Viking Webelos Woods</t>
  </si>
  <si>
    <t>Backpacking</t>
  </si>
  <si>
    <t>Hiking / Backpacking</t>
  </si>
  <si>
    <t>N/A</t>
  </si>
  <si>
    <t>Broad Creek</t>
  </si>
  <si>
    <t>Rifle/Shotgun</t>
  </si>
  <si>
    <t>Week 2</t>
  </si>
  <si>
    <t>Week 3</t>
  </si>
  <si>
    <t>Week 4</t>
  </si>
  <si>
    <t>Week 1</t>
  </si>
  <si>
    <t>Kim Lawson</t>
  </si>
  <si>
    <t>Henlopen</t>
  </si>
  <si>
    <t>Beach Grass</t>
  </si>
  <si>
    <t>Minsi Scout Reservation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</si>
</sst>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/d/yy;@"/>
    <numFmt numFmtId="165" formatCode="mm/dd/yy;@"/>
    <numFmt numFmtId="166" formatCode="[$-409]mmmm\-yy;@"/>
    <numFmt numFmtId="167" formatCode="[$-409]mmm\-yy;@"/>
  </numFmts>
  <fonts count="21" x14ac:knownFonts="1">
    <font>
      <sz val="11"/>
      <color theme="1"/>
      <name val="Calibri"/>
      <family val="2"/>
      <scheme val="minor"/>
    </font>
    <font>
      <i/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62"/>
      <name val="Calibri"/>
      <family val="2"/>
    </font>
    <font>
      <i/>
      <sz val="8"/>
      <color indexed="62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trike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b/>
      <u/>
      <sz val="16"/>
      <color theme="1"/>
      <name val="Times New Roman"/>
      <family val="1"/>
    </font>
    <font>
      <sz val="12"/>
      <color rgb="FF202124"/>
      <name val="Roboto"/>
    </font>
    <font>
      <i/>
      <u val="singleAccounting"/>
      <sz val="11"/>
      <color indexed="8"/>
      <name val="Calibri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07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3" fillId="0" borderId="0" xfId="0" applyFont="1" applyAlignment="1">
      <alignment horizontal="center"/>
    </xf>
    <xf numFmtId="0" fontId="0" fillId="2" borderId="1" xfId="0" applyFill="1" applyBorder="1"/>
    <xf numFmtId="0" fontId="4" fillId="0" borderId="0" xfId="0" applyFont="1"/>
    <xf numFmtId="0" fontId="3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2" borderId="3" xfId="0" applyFill="1" applyBorder="1"/>
    <xf numFmtId="0" fontId="0" fillId="0" borderId="0" xfId="0" applyAlignment="1">
      <alignment horizontal="right" indent="1"/>
    </xf>
    <xf numFmtId="49" fontId="0" fillId="2" borderId="0" xfId="0" applyNumberFormat="1" applyFill="1" applyAlignment="1">
      <alignment horizontal="left" indent="1"/>
    </xf>
    <xf numFmtId="49" fontId="0" fillId="0" borderId="5" xfId="0" applyNumberFormat="1" applyBorder="1" applyAlignment="1">
      <alignment horizontal="left" vertical="top" indent="1"/>
    </xf>
    <xf numFmtId="0" fontId="0" fillId="2" borderId="5" xfId="0" applyFill="1" applyBorder="1"/>
    <xf numFmtId="0" fontId="0" fillId="2" borderId="0" xfId="0" applyFill="1"/>
    <xf numFmtId="1" fontId="4" fillId="2" borderId="0" xfId="0" applyNumberFormat="1" applyFont="1" applyFill="1" applyAlignment="1">
      <alignment horizontal="right" indent="1"/>
    </xf>
    <xf numFmtId="1" fontId="5" fillId="0" borderId="6" xfId="0" applyNumberFormat="1" applyFont="1" applyBorder="1" applyAlignment="1">
      <alignment horizontal="right" vertical="top" indent="1"/>
    </xf>
    <xf numFmtId="0" fontId="6" fillId="0" borderId="7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49" fontId="0" fillId="2" borderId="0" xfId="0" applyNumberFormat="1" applyFill="1" applyAlignment="1">
      <alignment horizontal="left" vertical="top" indent="1"/>
    </xf>
    <xf numFmtId="0" fontId="0" fillId="0" borderId="2" xfId="0" applyBorder="1" applyAlignment="1">
      <alignment horizontal="left" vertical="top" indent="1"/>
    </xf>
    <xf numFmtId="0" fontId="3" fillId="0" borderId="0" xfId="0" applyFont="1" applyAlignment="1">
      <alignment horizontal="left" vertical="top" indent="1"/>
    </xf>
    <xf numFmtId="0" fontId="3" fillId="0" borderId="3" xfId="0" applyFont="1" applyBorder="1" applyAlignment="1">
      <alignment horizontal="left" vertical="top" indent="1"/>
    </xf>
    <xf numFmtId="0" fontId="0" fillId="0" borderId="4" xfId="0" applyBorder="1" applyAlignment="1">
      <alignment horizontal="left" vertical="top" indent="1"/>
    </xf>
    <xf numFmtId="0" fontId="2" fillId="3" borderId="8" xfId="0" applyFont="1" applyFill="1" applyBorder="1" applyAlignment="1">
      <alignment horizontal="left" vertical="top" indent="1"/>
    </xf>
    <xf numFmtId="0" fontId="0" fillId="3" borderId="9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0" fontId="0" fillId="0" borderId="8" xfId="0" applyBorder="1" applyAlignment="1">
      <alignment horizontal="left" vertical="top" indent="1"/>
    </xf>
    <xf numFmtId="0" fontId="0" fillId="2" borderId="11" xfId="0" applyFill="1" applyBorder="1" applyAlignment="1">
      <alignment horizontal="left" vertical="top" wrapText="1" indent="1"/>
    </xf>
    <xf numFmtId="0" fontId="0" fillId="0" borderId="11" xfId="0" applyBorder="1" applyAlignment="1">
      <alignment horizontal="left" vertical="top" indent="1"/>
    </xf>
    <xf numFmtId="18" fontId="0" fillId="0" borderId="8" xfId="0" applyNumberFormat="1" applyBorder="1" applyAlignment="1">
      <alignment horizontal="left" vertical="top" indent="1"/>
    </xf>
    <xf numFmtId="18" fontId="0" fillId="0" borderId="12" xfId="0" applyNumberFormat="1" applyBorder="1" applyAlignment="1">
      <alignment horizontal="left" vertical="top" indent="1"/>
    </xf>
    <xf numFmtId="18" fontId="0" fillId="0" borderId="3" xfId="0" applyNumberFormat="1" applyBorder="1" applyAlignment="1">
      <alignment horizontal="left" vertical="top" indent="1"/>
    </xf>
    <xf numFmtId="0" fontId="0" fillId="0" borderId="11" xfId="0" applyBorder="1" applyAlignment="1">
      <alignment horizontal="left" vertical="top" wrapText="1" indent="1"/>
    </xf>
    <xf numFmtId="0" fontId="0" fillId="0" borderId="10" xfId="0" applyBorder="1" applyAlignment="1">
      <alignment horizontal="left" vertical="top" wrapText="1" indent="1"/>
    </xf>
    <xf numFmtId="18" fontId="0" fillId="0" borderId="11" xfId="0" applyNumberFormat="1" applyBorder="1" applyAlignment="1">
      <alignment horizontal="left" vertical="top" indent="1"/>
    </xf>
    <xf numFmtId="0" fontId="0" fillId="3" borderId="10" xfId="0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3" borderId="8" xfId="0" applyFont="1" applyFill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3" borderId="9" xfId="0" applyFill="1" applyBorder="1" applyAlignment="1">
      <alignment horizontal="left"/>
    </xf>
    <xf numFmtId="0" fontId="0" fillId="3" borderId="9" xfId="0" applyFill="1" applyBorder="1" applyAlignment="1">
      <alignment horizontal="left" indent="1"/>
    </xf>
    <xf numFmtId="0" fontId="0" fillId="3" borderId="10" xfId="0" applyFill="1" applyBorder="1" applyAlignment="1">
      <alignment horizontal="right" indent="1"/>
    </xf>
    <xf numFmtId="0" fontId="0" fillId="0" borderId="0" xfId="0" applyAlignment="1">
      <alignment horizontal="right" vertical="top" indent="1"/>
    </xf>
    <xf numFmtId="0" fontId="2" fillId="3" borderId="8" xfId="0" applyFont="1" applyFill="1" applyBorder="1" applyAlignment="1">
      <alignment horizontal="left" indent="1"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7" fillId="4" borderId="13" xfId="0" applyNumberFormat="1" applyFont="1" applyFill="1" applyBorder="1" applyAlignment="1">
      <alignment horizontal="center" vertical="center"/>
    </xf>
    <xf numFmtId="49" fontId="7" fillId="4" borderId="14" xfId="0" applyNumberFormat="1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164" fontId="7" fillId="4" borderId="11" xfId="0" applyNumberFormat="1" applyFont="1" applyFill="1" applyBorder="1" applyAlignment="1">
      <alignment horizontal="center" vertical="center" wrapText="1"/>
    </xf>
    <xf numFmtId="49" fontId="8" fillId="5" borderId="15" xfId="0" applyNumberFormat="1" applyFont="1" applyFill="1" applyBorder="1" applyAlignment="1">
      <alignment horizontal="center" wrapText="1"/>
    </xf>
    <xf numFmtId="0" fontId="8" fillId="5" borderId="15" xfId="0" applyFont="1" applyFill="1" applyBorder="1" applyAlignment="1">
      <alignment horizontal="center" wrapText="1"/>
    </xf>
    <xf numFmtId="165" fontId="8" fillId="5" borderId="15" xfId="0" applyNumberFormat="1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7" fillId="4" borderId="12" xfId="0" applyFont="1" applyFill="1" applyBorder="1" applyAlignment="1">
      <alignment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vertical="center" wrapText="1"/>
    </xf>
    <xf numFmtId="165" fontId="7" fillId="4" borderId="10" xfId="0" applyNumberFormat="1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wrapText="1"/>
    </xf>
    <xf numFmtId="49" fontId="11" fillId="5" borderId="15" xfId="0" applyNumberFormat="1" applyFont="1" applyFill="1" applyBorder="1" applyAlignment="1">
      <alignment horizontal="center" wrapText="1"/>
    </xf>
    <xf numFmtId="49" fontId="8" fillId="5" borderId="21" xfId="0" applyNumberFormat="1" applyFont="1" applyFill="1" applyBorder="1" applyAlignment="1">
      <alignment horizontal="center" wrapText="1"/>
    </xf>
    <xf numFmtId="0" fontId="8" fillId="5" borderId="22" xfId="0" applyFont="1" applyFill="1" applyBorder="1" applyAlignment="1">
      <alignment horizontal="center" wrapText="1"/>
    </xf>
    <xf numFmtId="164" fontId="10" fillId="5" borderId="24" xfId="0" applyNumberFormat="1" applyFont="1" applyFill="1" applyBorder="1" applyAlignment="1">
      <alignment horizontal="center"/>
    </xf>
    <xf numFmtId="49" fontId="8" fillId="6" borderId="25" xfId="0" applyNumberFormat="1" applyFont="1" applyFill="1" applyBorder="1" applyAlignment="1">
      <alignment horizontal="center" wrapText="1"/>
    </xf>
    <xf numFmtId="0" fontId="8" fillId="6" borderId="25" xfId="0" applyFont="1" applyFill="1" applyBorder="1" applyAlignment="1">
      <alignment horizontal="center" wrapText="1"/>
    </xf>
    <xf numFmtId="49" fontId="8" fillId="6" borderId="26" xfId="0" applyNumberFormat="1" applyFont="1" applyFill="1" applyBorder="1" applyAlignment="1">
      <alignment horizontal="center" wrapText="1"/>
    </xf>
    <xf numFmtId="49" fontId="8" fillId="6" borderId="27" xfId="0" applyNumberFormat="1" applyFont="1" applyFill="1" applyBorder="1" applyAlignment="1">
      <alignment horizontal="center" wrapText="1"/>
    </xf>
    <xf numFmtId="165" fontId="8" fillId="6" borderId="25" xfId="0" applyNumberFormat="1" applyFont="1" applyFill="1" applyBorder="1" applyAlignment="1">
      <alignment horizontal="center" wrapText="1"/>
    </xf>
    <xf numFmtId="49" fontId="8" fillId="6" borderId="24" xfId="0" applyNumberFormat="1" applyFont="1" applyFill="1" applyBorder="1" applyAlignment="1">
      <alignment horizontal="center" wrapText="1"/>
    </xf>
    <xf numFmtId="49" fontId="8" fillId="0" borderId="25" xfId="0" applyNumberFormat="1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164" fontId="7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14" fontId="8" fillId="7" borderId="27" xfId="0" applyNumberFormat="1" applyFont="1" applyFill="1" applyBorder="1" applyAlignment="1">
      <alignment horizontal="center" wrapText="1"/>
    </xf>
    <xf numFmtId="165" fontId="8" fillId="7" borderId="25" xfId="0" applyNumberFormat="1" applyFont="1" applyFill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49" fontId="8" fillId="0" borderId="26" xfId="0" applyNumberFormat="1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165" fontId="8" fillId="0" borderId="25" xfId="0" applyNumberFormat="1" applyFont="1" applyBorder="1" applyAlignment="1">
      <alignment horizontal="center" wrapText="1"/>
    </xf>
    <xf numFmtId="49" fontId="8" fillId="5" borderId="25" xfId="0" applyNumberFormat="1" applyFont="1" applyFill="1" applyBorder="1" applyAlignment="1">
      <alignment horizontal="center" wrapText="1"/>
    </xf>
    <xf numFmtId="0" fontId="8" fillId="5" borderId="25" xfId="0" applyFont="1" applyFill="1" applyBorder="1" applyAlignment="1">
      <alignment horizontal="center" wrapText="1"/>
    </xf>
    <xf numFmtId="49" fontId="8" fillId="5" borderId="26" xfId="0" applyNumberFormat="1" applyFont="1" applyFill="1" applyBorder="1" applyAlignment="1">
      <alignment horizontal="center" wrapText="1"/>
    </xf>
    <xf numFmtId="0" fontId="8" fillId="5" borderId="27" xfId="0" applyFont="1" applyFill="1" applyBorder="1" applyAlignment="1">
      <alignment horizontal="center" wrapText="1"/>
    </xf>
    <xf numFmtId="165" fontId="8" fillId="5" borderId="25" xfId="0" applyNumberFormat="1" applyFont="1" applyFill="1" applyBorder="1" applyAlignment="1">
      <alignment horizontal="center" wrapText="1"/>
    </xf>
    <xf numFmtId="49" fontId="11" fillId="0" borderId="25" xfId="0" applyNumberFormat="1" applyFont="1" applyBorder="1" applyAlignment="1">
      <alignment horizontal="center" wrapText="1"/>
    </xf>
    <xf numFmtId="49" fontId="8" fillId="0" borderId="28" xfId="0" applyNumberFormat="1" applyFont="1" applyBorder="1" applyAlignment="1">
      <alignment horizontal="center" wrapText="1"/>
    </xf>
    <xf numFmtId="49" fontId="8" fillId="7" borderId="25" xfId="0" applyNumberFormat="1" applyFont="1" applyFill="1" applyBorder="1" applyAlignment="1">
      <alignment horizontal="center" wrapText="1"/>
    </xf>
    <xf numFmtId="0" fontId="8" fillId="7" borderId="25" xfId="0" applyFont="1" applyFill="1" applyBorder="1" applyAlignment="1">
      <alignment horizontal="center" wrapText="1"/>
    </xf>
    <xf numFmtId="49" fontId="8" fillId="0" borderId="25" xfId="0" applyNumberFormat="1" applyFont="1" applyBorder="1" applyAlignment="1">
      <alignment horizontal="center"/>
    </xf>
    <xf numFmtId="49" fontId="8" fillId="7" borderId="26" xfId="0" applyNumberFormat="1" applyFont="1" applyFill="1" applyBorder="1" applyAlignment="1">
      <alignment horizontal="center" wrapText="1"/>
    </xf>
    <xf numFmtId="49" fontId="8" fillId="7" borderId="27" xfId="0" applyNumberFormat="1" applyFont="1" applyFill="1" applyBorder="1" applyAlignment="1">
      <alignment horizontal="center" wrapText="1"/>
    </xf>
    <xf numFmtId="49" fontId="8" fillId="7" borderId="24" xfId="0" applyNumberFormat="1" applyFont="1" applyFill="1" applyBorder="1" applyAlignment="1">
      <alignment horizontal="center" wrapText="1"/>
    </xf>
    <xf numFmtId="49" fontId="12" fillId="5" borderId="25" xfId="0" applyNumberFormat="1" applyFont="1" applyFill="1" applyBorder="1" applyAlignment="1">
      <alignment horizontal="center" wrapText="1"/>
    </xf>
    <xf numFmtId="0" fontId="8" fillId="6" borderId="27" xfId="0" applyFont="1" applyFill="1" applyBorder="1" applyAlignment="1">
      <alignment horizontal="center" wrapText="1"/>
    </xf>
    <xf numFmtId="164" fontId="10" fillId="0" borderId="25" xfId="0" applyNumberFormat="1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64" fontId="10" fillId="0" borderId="24" xfId="0" applyNumberFormat="1" applyFont="1" applyBorder="1" applyAlignment="1">
      <alignment horizontal="center"/>
    </xf>
    <xf numFmtId="164" fontId="10" fillId="0" borderId="28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165" fontId="10" fillId="0" borderId="25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164" fontId="10" fillId="0" borderId="26" xfId="0" applyNumberFormat="1" applyFont="1" applyBorder="1" applyAlignment="1">
      <alignment horizontal="center"/>
    </xf>
    <xf numFmtId="14" fontId="8" fillId="0" borderId="27" xfId="0" applyNumberFormat="1" applyFont="1" applyBorder="1" applyAlignment="1">
      <alignment horizontal="center" wrapText="1"/>
    </xf>
    <xf numFmtId="0" fontId="8" fillId="7" borderId="27" xfId="0" applyFont="1" applyFill="1" applyBorder="1" applyAlignment="1">
      <alignment horizontal="center" wrapText="1"/>
    </xf>
    <xf numFmtId="49" fontId="8" fillId="5" borderId="28" xfId="0" applyNumberFormat="1" applyFont="1" applyFill="1" applyBorder="1" applyAlignment="1">
      <alignment horizontal="center" wrapText="1"/>
    </xf>
    <xf numFmtId="49" fontId="8" fillId="5" borderId="24" xfId="0" applyNumberFormat="1" applyFont="1" applyFill="1" applyBorder="1" applyAlignment="1">
      <alignment horizontal="center" wrapText="1"/>
    </xf>
    <xf numFmtId="164" fontId="10" fillId="5" borderId="24" xfId="0" quotePrefix="1" applyNumberFormat="1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49" fontId="14" fillId="5" borderId="24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 indent="5"/>
    </xf>
    <xf numFmtId="0" fontId="16" fillId="0" borderId="0" xfId="0" applyFont="1" applyAlignment="1">
      <alignment horizontal="left" vertical="center" indent="8"/>
    </xf>
    <xf numFmtId="0" fontId="3" fillId="0" borderId="0" xfId="0" applyFont="1" applyAlignment="1">
      <alignment horizontal="left"/>
    </xf>
    <xf numFmtId="0" fontId="0" fillId="0" borderId="29" xfId="0" applyBorder="1"/>
    <xf numFmtId="0" fontId="3" fillId="0" borderId="32" xfId="0" applyFont="1" applyBorder="1" applyAlignment="1">
      <alignment horizontal="right"/>
    </xf>
    <xf numFmtId="0" fontId="0" fillId="0" borderId="34" xfId="0" applyBorder="1"/>
    <xf numFmtId="0" fontId="0" fillId="0" borderId="31" xfId="0" applyBorder="1"/>
    <xf numFmtId="1" fontId="4" fillId="2" borderId="3" xfId="0" applyNumberFormat="1" applyFont="1" applyFill="1" applyBorder="1" applyAlignment="1">
      <alignment horizontal="right" indent="1"/>
    </xf>
    <xf numFmtId="0" fontId="3" fillId="0" borderId="14" xfId="0" applyFont="1" applyBorder="1" applyAlignment="1">
      <alignment horizontal="right" vertical="top"/>
    </xf>
    <xf numFmtId="0" fontId="0" fillId="0" borderId="33" xfId="0" applyBorder="1" applyAlignment="1">
      <alignment vertical="top"/>
    </xf>
    <xf numFmtId="0" fontId="0" fillId="0" borderId="0" xfId="0" applyAlignment="1">
      <alignment vertical="top"/>
    </xf>
    <xf numFmtId="49" fontId="0" fillId="7" borderId="3" xfId="0" applyNumberFormat="1" applyFill="1" applyBorder="1" applyAlignment="1">
      <alignment vertical="top" wrapText="1"/>
    </xf>
    <xf numFmtId="1" fontId="4" fillId="2" borderId="5" xfId="0" applyNumberFormat="1" applyFont="1" applyFill="1" applyBorder="1" applyAlignment="1">
      <alignment horizontal="right" indent="1"/>
    </xf>
    <xf numFmtId="1" fontId="4" fillId="2" borderId="4" xfId="0" applyNumberFormat="1" applyFont="1" applyFill="1" applyBorder="1" applyAlignment="1">
      <alignment horizontal="right" indent="1"/>
    </xf>
    <xf numFmtId="49" fontId="0" fillId="7" borderId="5" xfId="0" applyNumberFormat="1" applyFill="1" applyBorder="1" applyAlignment="1">
      <alignment vertical="top"/>
    </xf>
    <xf numFmtId="49" fontId="0" fillId="7" borderId="4" xfId="0" applyNumberFormat="1" applyFill="1" applyBorder="1" applyAlignment="1">
      <alignment vertical="top"/>
    </xf>
    <xf numFmtId="0" fontId="2" fillId="7" borderId="3" xfId="0" applyFont="1" applyFill="1" applyBorder="1" applyAlignment="1">
      <alignment vertical="top"/>
    </xf>
    <xf numFmtId="0" fontId="4" fillId="7" borderId="5" xfId="0" applyFont="1" applyFill="1" applyBorder="1"/>
    <xf numFmtId="0" fontId="0" fillId="7" borderId="5" xfId="0" applyFill="1" applyBorder="1"/>
    <xf numFmtId="0" fontId="0" fillId="7" borderId="4" xfId="0" applyFill="1" applyBorder="1"/>
    <xf numFmtId="0" fontId="7" fillId="7" borderId="3" xfId="0" applyFont="1" applyFill="1" applyBorder="1" applyAlignment="1">
      <alignment vertical="top"/>
    </xf>
    <xf numFmtId="0" fontId="6" fillId="7" borderId="5" xfId="0" applyFont="1" applyFill="1" applyBorder="1" applyAlignment="1">
      <alignment horizontal="left" vertical="top" indent="1"/>
    </xf>
    <xf numFmtId="49" fontId="15" fillId="7" borderId="5" xfId="2" applyNumberFormat="1" applyFill="1" applyBorder="1" applyAlignment="1">
      <alignment vertical="top" wrapText="1"/>
    </xf>
    <xf numFmtId="1" fontId="15" fillId="7" borderId="3" xfId="2" applyNumberFormat="1" applyFill="1" applyBorder="1" applyAlignment="1">
      <alignment horizontal="left" wrapText="1" indent="1"/>
    </xf>
    <xf numFmtId="0" fontId="0" fillId="7" borderId="11" xfId="0" applyFill="1" applyBorder="1" applyAlignment="1">
      <alignment vertical="top"/>
    </xf>
    <xf numFmtId="0" fontId="7" fillId="7" borderId="5" xfId="0" applyFont="1" applyFill="1" applyBorder="1" applyAlignment="1">
      <alignment vertical="top"/>
    </xf>
    <xf numFmtId="49" fontId="0" fillId="7" borderId="5" xfId="0" applyNumberFormat="1" applyFill="1" applyBorder="1" applyAlignment="1">
      <alignment vertical="top" wrapText="1"/>
    </xf>
    <xf numFmtId="49" fontId="15" fillId="7" borderId="5" xfId="2" applyNumberFormat="1" applyFill="1" applyBorder="1" applyAlignment="1">
      <alignment wrapText="1"/>
    </xf>
    <xf numFmtId="0" fontId="0" fillId="7" borderId="3" xfId="0" applyFill="1" applyBorder="1" applyAlignment="1">
      <alignment vertical="top"/>
    </xf>
    <xf numFmtId="1" fontId="4" fillId="2" borderId="30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1" fontId="4" fillId="2" borderId="31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/>
    </xf>
    <xf numFmtId="1" fontId="15" fillId="7" borderId="5" xfId="2" applyNumberFormat="1" applyFill="1" applyBorder="1" applyAlignment="1">
      <alignment horizontal="left" wrapText="1" indent="1"/>
    </xf>
    <xf numFmtId="44" fontId="4" fillId="2" borderId="5" xfId="1" applyFont="1" applyFill="1" applyBorder="1" applyAlignment="1">
      <alignment horizontal="right" indent="1"/>
    </xf>
    <xf numFmtId="49" fontId="0" fillId="7" borderId="5" xfId="0" applyNumberFormat="1" applyFill="1" applyBorder="1" applyAlignment="1">
      <alignment horizontal="right" vertical="top"/>
    </xf>
    <xf numFmtId="44" fontId="4" fillId="2" borderId="5" xfId="1" applyFont="1" applyFill="1" applyBorder="1" applyAlignment="1"/>
    <xf numFmtId="49" fontId="0" fillId="7" borderId="4" xfId="0" applyNumberFormat="1" applyFill="1" applyBorder="1" applyAlignment="1">
      <alignment horizontal="right" vertical="top"/>
    </xf>
    <xf numFmtId="167" fontId="18" fillId="0" borderId="3" xfId="0" applyNumberFormat="1" applyFont="1" applyBorder="1"/>
    <xf numFmtId="167" fontId="18" fillId="0" borderId="5" xfId="0" applyNumberFormat="1" applyFont="1" applyBorder="1"/>
    <xf numFmtId="44" fontId="19" fillId="2" borderId="5" xfId="1" applyFont="1" applyFill="1" applyBorder="1" applyAlignment="1">
      <alignment horizontal="right" indent="1"/>
    </xf>
    <xf numFmtId="1" fontId="20" fillId="2" borderId="5" xfId="0" applyNumberFormat="1" applyFont="1" applyFill="1" applyBorder="1" applyAlignment="1">
      <alignment horizontal="left" indent="1"/>
    </xf>
    <xf numFmtId="49" fontId="0" fillId="2" borderId="3" xfId="0" applyNumberFormat="1" applyFill="1" applyBorder="1" applyAlignment="1">
      <alignment horizontal="left" vertical="top" indent="1"/>
    </xf>
    <xf numFmtId="49" fontId="0" fillId="2" borderId="4" xfId="0" applyNumberFormat="1" applyFill="1" applyBorder="1" applyAlignment="1">
      <alignment horizontal="left" vertical="top" indent="1"/>
    </xf>
    <xf numFmtId="49" fontId="0" fillId="2" borderId="5" xfId="0" applyNumberFormat="1" applyFill="1" applyBorder="1" applyAlignment="1">
      <alignment horizontal="left" vertical="top" indent="1"/>
    </xf>
    <xf numFmtId="49" fontId="0" fillId="2" borderId="0" xfId="0" quotePrefix="1" applyNumberFormat="1" applyFill="1" applyAlignment="1">
      <alignment horizontal="left" vertical="top" indent="1"/>
    </xf>
    <xf numFmtId="1" fontId="4" fillId="2" borderId="35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49" fontId="9" fillId="8" borderId="23" xfId="0" applyNumberFormat="1" applyFont="1" applyFill="1" applyBorder="1" applyAlignment="1">
      <alignment horizontal="center" vertical="center" textRotation="255" wrapText="1"/>
    </xf>
    <xf numFmtId="49" fontId="9" fillId="8" borderId="5" xfId="0" applyNumberFormat="1" applyFont="1" applyFill="1" applyBorder="1" applyAlignment="1">
      <alignment horizontal="center" vertical="center" textRotation="255" wrapText="1"/>
    </xf>
    <xf numFmtId="49" fontId="9" fillId="8" borderId="4" xfId="0" applyNumberFormat="1" applyFont="1" applyFill="1" applyBorder="1" applyAlignment="1">
      <alignment horizontal="center" vertical="center" textRotation="255" wrapText="1"/>
    </xf>
    <xf numFmtId="0" fontId="8" fillId="5" borderId="28" xfId="0" applyFont="1" applyFill="1" applyBorder="1" applyAlignment="1">
      <alignment horizontal="center" wrapText="1"/>
    </xf>
    <xf numFmtId="0" fontId="8" fillId="5" borderId="26" xfId="0" applyFont="1" applyFill="1" applyBorder="1" applyAlignment="1">
      <alignment horizontal="center" wrapText="1"/>
    </xf>
    <xf numFmtId="0" fontId="8" fillId="5" borderId="25" xfId="0" applyFont="1" applyFill="1" applyBorder="1" applyAlignment="1">
      <alignment horizontal="center" wrapText="1"/>
    </xf>
    <xf numFmtId="49" fontId="8" fillId="5" borderId="28" xfId="0" applyNumberFormat="1" applyFont="1" applyFill="1" applyBorder="1" applyAlignment="1">
      <alignment horizontal="center" wrapText="1"/>
    </xf>
    <xf numFmtId="49" fontId="8" fillId="5" borderId="25" xfId="0" applyNumberFormat="1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49" fontId="9" fillId="5" borderId="23" xfId="0" applyNumberFormat="1" applyFont="1" applyFill="1" applyBorder="1" applyAlignment="1">
      <alignment horizontal="center" vertical="center" textRotation="255" wrapText="1"/>
    </xf>
    <xf numFmtId="49" fontId="9" fillId="5" borderId="5" xfId="0" applyNumberFormat="1" applyFont="1" applyFill="1" applyBorder="1" applyAlignment="1">
      <alignment horizontal="center" vertical="center" textRotation="255" wrapText="1"/>
    </xf>
    <xf numFmtId="49" fontId="9" fillId="5" borderId="4" xfId="0" applyNumberFormat="1" applyFont="1" applyFill="1" applyBorder="1" applyAlignment="1">
      <alignment horizontal="center" vertical="center" textRotation="255" wrapText="1"/>
    </xf>
    <xf numFmtId="0" fontId="2" fillId="7" borderId="3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8" borderId="12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bsa-troop29.org/downloads/resources/activity/DMVC%20Where%20to%20go%20camping.pdf" TargetMode="External"/><Relationship Id="rId7" Type="http://schemas.openxmlformats.org/officeDocument/2006/relationships/hyperlink" Target="http://www.bsa-troop29.org/downloads/resources/activity/PDC%20%20Where-to-Go-Camping-Guide.pdf" TargetMode="External"/><Relationship Id="rId2" Type="http://schemas.openxmlformats.org/officeDocument/2006/relationships/hyperlink" Target="http://www.bsa-troop29.org/downloads/resources/manuals/Features_Troop_V1.pdf" TargetMode="External"/><Relationship Id="rId1" Type="http://schemas.openxmlformats.org/officeDocument/2006/relationships/hyperlink" Target="https://troopresources.scouting.org/categorized-activities-index/" TargetMode="External"/><Relationship Id="rId6" Type="http://schemas.openxmlformats.org/officeDocument/2006/relationships/hyperlink" Target="http://www.bsa-troop29.org/downloads/resources/activity/NNJ%20Where_To_Go_Camping_Guide_Final_Edition.pdf" TargetMode="External"/><Relationship Id="rId5" Type="http://schemas.openxmlformats.org/officeDocument/2006/relationships/hyperlink" Target="http://www.bsa-troop29.org/downloads/resources/manuals/Features_Troop_V2.pdf" TargetMode="External"/><Relationship Id="rId4" Type="http://schemas.openxmlformats.org/officeDocument/2006/relationships/hyperlink" Target="http://www.bsa-troop29.org/downloads/resources/manuals/Features_Troop_V3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8"/>
  <sheetViews>
    <sheetView tabSelected="1" zoomScale="80" zoomScaleNormal="80" workbookViewId="0">
      <pane xSplit="1" ySplit="26" topLeftCell="B60" activePane="bottomRight" state="frozen"/>
      <selection pane="topRight" activeCell="B1" sqref="B1"/>
      <selection pane="bottomLeft" activeCell="A27" sqref="A27"/>
      <selection pane="bottomRight" activeCell="N76" sqref="N76"/>
    </sheetView>
  </sheetViews>
  <sheetFormatPr defaultRowHeight="15" x14ac:dyDescent="0.25"/>
  <cols>
    <col min="1" max="1" width="6.5703125" customWidth="1"/>
    <col min="2" max="2" width="8.42578125" customWidth="1"/>
    <col min="3" max="3" width="13.85546875" bestFit="1" customWidth="1"/>
    <col min="4" max="7" width="13.85546875" customWidth="1"/>
    <col min="8" max="8" width="16.5703125" hidden="1" customWidth="1"/>
    <col min="9" max="9" width="18" customWidth="1"/>
    <col min="10" max="10" width="18.140625" bestFit="1" customWidth="1"/>
    <col min="11" max="11" width="11" customWidth="1"/>
    <col min="12" max="12" width="13.7109375" customWidth="1"/>
    <col min="13" max="13" width="19.7109375" customWidth="1"/>
    <col min="14" max="14" width="41.140625" bestFit="1" customWidth="1"/>
    <col min="15" max="15" width="0" hidden="1" customWidth="1"/>
    <col min="16" max="16" width="21" customWidth="1"/>
    <col min="17" max="17" width="21.42578125" customWidth="1"/>
    <col min="18" max="18" width="18.7109375" customWidth="1"/>
    <col min="19" max="19" width="14.85546875" customWidth="1"/>
    <col min="20" max="20" width="0" hidden="1" customWidth="1"/>
    <col min="21" max="21" width="21.140625" customWidth="1"/>
    <col min="22" max="22" width="17" customWidth="1"/>
    <col min="23" max="23" width="18" bestFit="1" customWidth="1"/>
    <col min="24" max="24" width="0" hidden="1" customWidth="1"/>
    <col min="25" max="25" width="13.5703125" customWidth="1"/>
    <col min="26" max="26" width="14.42578125" customWidth="1"/>
    <col min="27" max="27" width="0" hidden="1" customWidth="1"/>
    <col min="28" max="28" width="13.7109375" customWidth="1"/>
  </cols>
  <sheetData>
    <row r="1" spans="1:28" ht="15.75" thickBot="1" x14ac:dyDescent="0.3">
      <c r="A1" s="181" t="s">
        <v>53</v>
      </c>
      <c r="B1" s="47"/>
      <c r="C1" s="47"/>
      <c r="D1" s="183" t="s">
        <v>173</v>
      </c>
      <c r="E1" s="184"/>
      <c r="F1" s="184"/>
      <c r="G1" s="184"/>
      <c r="H1" s="185"/>
      <c r="I1" s="47"/>
      <c r="J1" s="186" t="s">
        <v>56</v>
      </c>
      <c r="K1" s="187"/>
      <c r="L1" s="187"/>
      <c r="M1" s="188"/>
      <c r="N1" s="50"/>
      <c r="O1" s="49"/>
      <c r="P1" s="49"/>
      <c r="Q1" s="47"/>
      <c r="R1" s="49"/>
      <c r="S1" s="49"/>
      <c r="T1" s="49"/>
      <c r="U1" s="49"/>
      <c r="V1" s="63"/>
      <c r="W1" s="51"/>
      <c r="X1" s="48"/>
      <c r="Y1" s="48"/>
      <c r="Z1" s="48"/>
      <c r="AA1" s="49"/>
      <c r="AB1" s="48"/>
    </row>
    <row r="2" spans="1:28" ht="105.75" thickBot="1" x14ac:dyDescent="0.3">
      <c r="A2" s="182"/>
      <c r="B2" s="64" t="s">
        <v>0</v>
      </c>
      <c r="C2" s="64" t="s">
        <v>54</v>
      </c>
      <c r="D2" s="62" t="s">
        <v>199</v>
      </c>
      <c r="E2" s="62" t="s">
        <v>176</v>
      </c>
      <c r="F2" s="62" t="s">
        <v>177</v>
      </c>
      <c r="G2" s="61" t="s">
        <v>178</v>
      </c>
      <c r="H2" s="65" t="s">
        <v>184</v>
      </c>
      <c r="I2" s="66" t="s">
        <v>55</v>
      </c>
      <c r="J2" s="52" t="s">
        <v>57</v>
      </c>
      <c r="K2" s="52" t="s">
        <v>58</v>
      </c>
      <c r="L2" s="52" t="s">
        <v>59</v>
      </c>
      <c r="M2" s="53" t="s">
        <v>60</v>
      </c>
      <c r="N2" s="54" t="s">
        <v>61</v>
      </c>
      <c r="O2" s="54" t="s">
        <v>62</v>
      </c>
      <c r="P2" s="54" t="s">
        <v>63</v>
      </c>
      <c r="Q2" s="55" t="s">
        <v>64</v>
      </c>
      <c r="R2" s="55" t="s">
        <v>65</v>
      </c>
      <c r="S2" s="55" t="s">
        <v>66</v>
      </c>
      <c r="T2" s="55" t="s">
        <v>67</v>
      </c>
      <c r="U2" s="54" t="s">
        <v>68</v>
      </c>
      <c r="V2" s="56" t="s">
        <v>69</v>
      </c>
      <c r="W2" s="67" t="s">
        <v>70</v>
      </c>
      <c r="X2" s="57" t="s">
        <v>71</v>
      </c>
      <c r="Y2" s="57" t="s">
        <v>72</v>
      </c>
      <c r="Z2" s="57" t="s">
        <v>73</v>
      </c>
      <c r="AA2" s="57" t="s">
        <v>74</v>
      </c>
      <c r="AB2" s="57" t="s">
        <v>75</v>
      </c>
    </row>
    <row r="3" spans="1:28" ht="42" hidden="1" x14ac:dyDescent="0.35">
      <c r="A3" s="189" t="s">
        <v>135</v>
      </c>
      <c r="B3" s="58" t="s">
        <v>116</v>
      </c>
      <c r="C3" s="68" t="s">
        <v>136</v>
      </c>
      <c r="D3" s="68" t="s">
        <v>86</v>
      </c>
      <c r="E3" s="68" t="s">
        <v>88</v>
      </c>
      <c r="F3" s="68" t="s">
        <v>174</v>
      </c>
      <c r="G3" s="68" t="s">
        <v>80</v>
      </c>
      <c r="H3" s="68" t="s">
        <v>84</v>
      </c>
      <c r="I3" s="69" t="s">
        <v>87</v>
      </c>
      <c r="J3" s="69" t="s">
        <v>137</v>
      </c>
      <c r="K3" s="69"/>
      <c r="L3" s="69"/>
      <c r="M3" s="69"/>
      <c r="N3" s="69" t="s">
        <v>138</v>
      </c>
      <c r="O3" s="58"/>
      <c r="P3" s="58" t="s">
        <v>139</v>
      </c>
      <c r="Q3" s="58"/>
      <c r="R3" s="58"/>
      <c r="S3" s="58" t="s">
        <v>98</v>
      </c>
      <c r="T3" s="58"/>
      <c r="U3" s="70"/>
      <c r="V3" s="71"/>
      <c r="W3" s="60">
        <v>44572</v>
      </c>
      <c r="X3" s="72">
        <v>43838</v>
      </c>
      <c r="Y3" s="72">
        <f>W3+8</f>
        <v>44580</v>
      </c>
      <c r="Z3" s="72">
        <f>W3+2</f>
        <v>44574</v>
      </c>
      <c r="AA3" s="72">
        <f>AB3-9</f>
        <v>44579</v>
      </c>
      <c r="AB3" s="72">
        <f>Z3+14</f>
        <v>44588</v>
      </c>
    </row>
    <row r="4" spans="1:28" ht="21" hidden="1" x14ac:dyDescent="0.35">
      <c r="A4" s="190"/>
      <c r="B4" s="73"/>
      <c r="C4" s="74"/>
      <c r="D4" s="74"/>
      <c r="E4" s="74"/>
      <c r="F4" s="74"/>
      <c r="G4" s="74"/>
      <c r="H4" s="74"/>
      <c r="I4" s="73"/>
      <c r="J4" s="73" t="s">
        <v>140</v>
      </c>
      <c r="K4" s="73"/>
      <c r="L4" s="73"/>
      <c r="M4" s="73"/>
      <c r="N4" s="73" t="s">
        <v>113</v>
      </c>
      <c r="O4" s="73"/>
      <c r="P4" s="73"/>
      <c r="Q4" s="73"/>
      <c r="R4" s="73"/>
      <c r="S4" s="73"/>
      <c r="T4" s="73"/>
      <c r="U4" s="75"/>
      <c r="V4" s="76"/>
      <c r="W4" s="77"/>
      <c r="X4" s="78"/>
      <c r="Y4" s="78"/>
      <c r="Z4" s="78"/>
      <c r="AA4" s="78"/>
      <c r="AB4" s="78"/>
    </row>
    <row r="5" spans="1:28" ht="21" hidden="1" x14ac:dyDescent="0.35">
      <c r="A5" s="190"/>
      <c r="B5" s="79"/>
      <c r="C5" s="80"/>
      <c r="D5" s="80"/>
      <c r="E5" s="80"/>
      <c r="F5" s="80"/>
      <c r="G5" s="80"/>
      <c r="H5" s="80"/>
      <c r="I5" s="81"/>
      <c r="J5" s="79" t="s">
        <v>141</v>
      </c>
      <c r="K5" s="82"/>
      <c r="L5" s="83"/>
      <c r="M5" s="83"/>
      <c r="N5" s="81" t="s">
        <v>108</v>
      </c>
      <c r="O5" s="84"/>
      <c r="P5" s="84"/>
      <c r="Q5" s="83"/>
      <c r="R5" s="83"/>
      <c r="S5" s="84"/>
      <c r="T5" s="84"/>
      <c r="U5" s="85"/>
      <c r="V5" s="86">
        <v>44570</v>
      </c>
      <c r="W5" s="87"/>
      <c r="X5" s="81"/>
      <c r="Y5" s="81"/>
      <c r="Z5" s="81"/>
      <c r="AA5" s="81"/>
      <c r="AB5" s="81"/>
    </row>
    <row r="6" spans="1:28" ht="21.75" hidden="1" thickBot="1" x14ac:dyDescent="0.4">
      <c r="A6" s="190"/>
      <c r="B6" s="79"/>
      <c r="C6" s="88"/>
      <c r="D6" s="88"/>
      <c r="E6" s="88"/>
      <c r="F6" s="88"/>
      <c r="G6" s="88"/>
      <c r="H6" s="8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89"/>
      <c r="V6" s="90"/>
      <c r="W6" s="91"/>
      <c r="X6" s="81"/>
      <c r="Y6" s="81"/>
      <c r="Z6" s="81"/>
      <c r="AA6" s="81"/>
      <c r="AB6" s="81"/>
    </row>
    <row r="7" spans="1:28" ht="42" hidden="1" x14ac:dyDescent="0.35">
      <c r="A7" s="190"/>
      <c r="B7" s="92" t="s">
        <v>119</v>
      </c>
      <c r="C7" s="59" t="s">
        <v>136</v>
      </c>
      <c r="D7" s="93" t="str">
        <f>E3</f>
        <v>T-Birds</v>
      </c>
      <c r="E7" s="93" t="str">
        <f>F3</f>
        <v>Da Bears</v>
      </c>
      <c r="F7" s="93" t="str">
        <f>G3</f>
        <v>Spartans</v>
      </c>
      <c r="G7" s="93" t="str">
        <f>H3</f>
        <v>Wise Guys</v>
      </c>
      <c r="H7" s="93" t="s">
        <v>86</v>
      </c>
      <c r="I7" s="92" t="s">
        <v>89</v>
      </c>
      <c r="J7" s="92" t="s">
        <v>142</v>
      </c>
      <c r="K7" s="92"/>
      <c r="L7" s="92" t="s">
        <v>120</v>
      </c>
      <c r="M7" s="92"/>
      <c r="N7" s="92" t="s">
        <v>92</v>
      </c>
      <c r="O7" s="92"/>
      <c r="P7" s="92" t="s">
        <v>143</v>
      </c>
      <c r="Q7" s="92" t="s">
        <v>110</v>
      </c>
      <c r="R7" s="92" t="s">
        <v>110</v>
      </c>
      <c r="S7" s="92"/>
      <c r="T7" s="92"/>
      <c r="U7" s="94"/>
      <c r="V7" s="95"/>
      <c r="W7" s="96">
        <v>44607</v>
      </c>
      <c r="X7" s="72">
        <f>W7+1</f>
        <v>44608</v>
      </c>
      <c r="Y7" s="72">
        <f>W7+1</f>
        <v>44608</v>
      </c>
      <c r="Z7" s="72">
        <f>W7+2</f>
        <v>44609</v>
      </c>
      <c r="AA7" s="72">
        <f>AB7-9</f>
        <v>44607</v>
      </c>
      <c r="AB7" s="72">
        <f>Z7+14-7</f>
        <v>44616</v>
      </c>
    </row>
    <row r="8" spans="1:28" ht="84" hidden="1" x14ac:dyDescent="0.35">
      <c r="A8" s="190"/>
      <c r="B8" s="79"/>
      <c r="C8" s="88"/>
      <c r="D8" s="88"/>
      <c r="E8" s="88"/>
      <c r="F8" s="88"/>
      <c r="G8" s="88"/>
      <c r="H8" s="88"/>
      <c r="I8" s="79"/>
      <c r="J8" s="79" t="s">
        <v>144</v>
      </c>
      <c r="K8" s="79"/>
      <c r="L8" s="79"/>
      <c r="M8" s="79"/>
      <c r="N8" s="97" t="s">
        <v>90</v>
      </c>
      <c r="O8" s="79"/>
      <c r="P8" s="79"/>
      <c r="Q8" s="79"/>
      <c r="R8" s="79"/>
      <c r="S8" s="79"/>
      <c r="T8" s="98" t="s">
        <v>99</v>
      </c>
      <c r="U8" s="89" t="s">
        <v>99</v>
      </c>
      <c r="V8" s="90"/>
      <c r="W8" s="91"/>
      <c r="X8" s="81"/>
      <c r="Y8" s="81"/>
      <c r="Z8" s="81"/>
      <c r="AA8" s="81"/>
      <c r="AB8" s="81"/>
    </row>
    <row r="9" spans="1:28" ht="21" hidden="1" x14ac:dyDescent="0.35">
      <c r="A9" s="190"/>
      <c r="B9" s="99"/>
      <c r="C9" s="100"/>
      <c r="D9" s="100"/>
      <c r="E9" s="100"/>
      <c r="F9" s="100"/>
      <c r="G9" s="100"/>
      <c r="H9" s="100"/>
      <c r="I9" s="99"/>
      <c r="J9" s="79" t="s">
        <v>145</v>
      </c>
      <c r="K9" s="79"/>
      <c r="L9" s="79"/>
      <c r="M9" s="79"/>
      <c r="N9" s="101" t="s">
        <v>117</v>
      </c>
      <c r="O9" s="99"/>
      <c r="P9" s="99"/>
      <c r="Q9" s="99"/>
      <c r="R9" s="99"/>
      <c r="S9" s="99"/>
      <c r="T9" s="99"/>
      <c r="U9" s="102"/>
      <c r="V9" s="103" t="s">
        <v>118</v>
      </c>
      <c r="W9" s="87"/>
      <c r="X9" s="104"/>
      <c r="Y9" s="104"/>
      <c r="Z9" s="104"/>
      <c r="AA9" s="104"/>
      <c r="AB9" s="104"/>
    </row>
    <row r="10" spans="1:28" ht="21" hidden="1" x14ac:dyDescent="0.35">
      <c r="A10" s="190"/>
      <c r="B10" s="99"/>
      <c r="C10" s="100"/>
      <c r="D10" s="100"/>
      <c r="E10" s="100"/>
      <c r="F10" s="100"/>
      <c r="G10" s="100"/>
      <c r="H10" s="100"/>
      <c r="I10" s="99"/>
      <c r="J10" s="79"/>
      <c r="K10" s="79"/>
      <c r="L10" s="79"/>
      <c r="M10" s="79"/>
      <c r="N10" s="79"/>
      <c r="O10" s="99"/>
      <c r="P10" s="99"/>
      <c r="Q10" s="99"/>
      <c r="R10" s="99"/>
      <c r="S10" s="99"/>
      <c r="T10" s="99"/>
      <c r="U10" s="102"/>
      <c r="V10" s="103"/>
      <c r="W10" s="87"/>
      <c r="X10" s="104"/>
      <c r="Y10" s="104"/>
      <c r="Z10" s="104"/>
      <c r="AA10" s="104"/>
      <c r="AB10" s="104"/>
    </row>
    <row r="11" spans="1:28" ht="42" hidden="1" x14ac:dyDescent="0.35">
      <c r="A11" s="190"/>
      <c r="B11" s="92" t="s">
        <v>121</v>
      </c>
      <c r="C11" s="93" t="str">
        <f>D7</f>
        <v>T-Birds</v>
      </c>
      <c r="D11" s="93" t="str">
        <f>E7</f>
        <v>Da Bears</v>
      </c>
      <c r="E11" s="93" t="str">
        <f>F7</f>
        <v>Spartans</v>
      </c>
      <c r="F11" s="93" t="str">
        <f>G7</f>
        <v>Wise Guys</v>
      </c>
      <c r="G11" s="93" t="str">
        <f>H7</f>
        <v>Beavers</v>
      </c>
      <c r="H11" s="93" t="str">
        <f>C7</f>
        <v>Banana Turtles</v>
      </c>
      <c r="I11" s="92" t="s">
        <v>91</v>
      </c>
      <c r="J11" s="92" t="s">
        <v>146</v>
      </c>
      <c r="K11" s="105" t="s">
        <v>185</v>
      </c>
      <c r="L11" s="105" t="s">
        <v>122</v>
      </c>
      <c r="M11" s="105" t="s">
        <v>122</v>
      </c>
      <c r="N11" s="105" t="s">
        <v>147</v>
      </c>
      <c r="O11" s="105"/>
      <c r="P11" s="105" t="s">
        <v>186</v>
      </c>
      <c r="Q11" s="105" t="s">
        <v>123</v>
      </c>
      <c r="R11" s="105" t="s">
        <v>148</v>
      </c>
      <c r="S11" s="92"/>
      <c r="T11" s="92"/>
      <c r="U11" s="94"/>
      <c r="V11" s="95"/>
      <c r="W11" s="96" t="s">
        <v>149</v>
      </c>
      <c r="X11" s="72">
        <f>W11+1</f>
        <v>44629</v>
      </c>
      <c r="Y11" s="72">
        <f>W11+8</f>
        <v>44636</v>
      </c>
      <c r="Z11" s="72">
        <f>W11+2</f>
        <v>44630</v>
      </c>
      <c r="AA11" s="72">
        <f>AB11-9</f>
        <v>44635</v>
      </c>
      <c r="AB11" s="72">
        <f>Z11+14</f>
        <v>44644</v>
      </c>
    </row>
    <row r="12" spans="1:28" ht="21" hidden="1" x14ac:dyDescent="0.35">
      <c r="A12" s="190"/>
      <c r="B12" s="73"/>
      <c r="C12" s="74"/>
      <c r="D12" s="74"/>
      <c r="E12" s="74"/>
      <c r="F12" s="74"/>
      <c r="G12" s="74"/>
      <c r="H12" s="74"/>
      <c r="I12" s="73"/>
      <c r="J12" s="73" t="s">
        <v>150</v>
      </c>
      <c r="K12" s="73"/>
      <c r="L12" s="73"/>
      <c r="M12" s="73"/>
      <c r="N12" s="73" t="s">
        <v>114</v>
      </c>
      <c r="O12" s="73"/>
      <c r="P12" s="73"/>
      <c r="Q12" s="73"/>
      <c r="R12" s="73"/>
      <c r="S12" s="73"/>
      <c r="T12" s="73"/>
      <c r="U12" s="75"/>
      <c r="V12" s="106"/>
      <c r="W12" s="77"/>
      <c r="X12" s="78"/>
      <c r="Y12" s="78"/>
      <c r="Z12" s="78"/>
      <c r="AA12" s="78"/>
      <c r="AB12" s="78"/>
    </row>
    <row r="13" spans="1:28" ht="21" hidden="1" x14ac:dyDescent="0.35">
      <c r="A13" s="190"/>
      <c r="B13" s="107"/>
      <c r="C13" s="108"/>
      <c r="D13" s="108"/>
      <c r="E13" s="108"/>
      <c r="F13" s="108"/>
      <c r="G13" s="108"/>
      <c r="H13" s="108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10"/>
      <c r="V13" s="111"/>
      <c r="W13" s="112"/>
      <c r="X13" s="109"/>
      <c r="Y13" s="109"/>
      <c r="Z13" s="109"/>
      <c r="AA13" s="109"/>
      <c r="AB13" s="109"/>
    </row>
    <row r="14" spans="1:28" ht="21" hidden="1" x14ac:dyDescent="0.35">
      <c r="A14" s="190"/>
      <c r="B14" s="107"/>
      <c r="C14" s="113"/>
      <c r="D14" s="113"/>
      <c r="E14" s="113"/>
      <c r="F14" s="113"/>
      <c r="G14" s="113"/>
      <c r="H14" s="113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14"/>
      <c r="V14" s="111"/>
      <c r="W14" s="112"/>
      <c r="X14" s="109"/>
      <c r="Y14" s="109"/>
      <c r="Z14" s="109"/>
      <c r="AA14" s="109"/>
      <c r="AB14" s="109"/>
    </row>
    <row r="15" spans="1:28" ht="42" hidden="1" x14ac:dyDescent="0.35">
      <c r="A15" s="190"/>
      <c r="B15" s="92" t="s">
        <v>124</v>
      </c>
      <c r="C15" s="93" t="str">
        <f>D11</f>
        <v>Da Bears</v>
      </c>
      <c r="D15" s="93" t="str">
        <f>E11</f>
        <v>Spartans</v>
      </c>
      <c r="E15" s="93" t="str">
        <f>F11</f>
        <v>Wise Guys</v>
      </c>
      <c r="F15" s="93" t="str">
        <f>G11</f>
        <v>Beavers</v>
      </c>
      <c r="G15" s="93" t="str">
        <f>H11</f>
        <v>Banana Turtles</v>
      </c>
      <c r="H15" s="93" t="str">
        <f>C11</f>
        <v>T-Birds</v>
      </c>
      <c r="I15" s="92" t="s">
        <v>93</v>
      </c>
      <c r="J15" s="92" t="s">
        <v>151</v>
      </c>
      <c r="K15" s="92"/>
      <c r="L15" s="92"/>
      <c r="M15" s="92"/>
      <c r="N15" s="105" t="s">
        <v>187</v>
      </c>
      <c r="O15" s="92"/>
      <c r="P15" s="92" t="s">
        <v>152</v>
      </c>
      <c r="Q15" s="92" t="s">
        <v>111</v>
      </c>
      <c r="R15" s="92" t="s">
        <v>106</v>
      </c>
      <c r="S15" s="92"/>
      <c r="T15" s="92"/>
      <c r="U15" s="94"/>
      <c r="V15" s="95"/>
      <c r="W15" s="96" t="s">
        <v>153</v>
      </c>
      <c r="X15" s="72">
        <f>W15+1</f>
        <v>44664</v>
      </c>
      <c r="Y15" s="72">
        <f>W15+8</f>
        <v>44671</v>
      </c>
      <c r="Z15" s="72">
        <f>W15+2</f>
        <v>44665</v>
      </c>
      <c r="AA15" s="72">
        <f>AB15-9</f>
        <v>44670</v>
      </c>
      <c r="AB15" s="72">
        <f>Z15+14</f>
        <v>44679</v>
      </c>
    </row>
    <row r="16" spans="1:28" ht="21" hidden="1" x14ac:dyDescent="0.35">
      <c r="A16" s="190"/>
      <c r="B16" s="99"/>
      <c r="C16" s="100"/>
      <c r="D16" s="100"/>
      <c r="E16" s="100"/>
      <c r="F16" s="100"/>
      <c r="G16" s="100"/>
      <c r="H16" s="100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102"/>
      <c r="V16" s="86"/>
      <c r="W16" s="87"/>
      <c r="X16" s="104"/>
      <c r="Y16" s="104"/>
      <c r="Z16" s="104"/>
      <c r="AA16" s="104"/>
      <c r="AB16" s="104"/>
    </row>
    <row r="17" spans="1:28" ht="21" hidden="1" x14ac:dyDescent="0.35">
      <c r="A17" s="190"/>
      <c r="B17" s="79"/>
      <c r="C17" s="88"/>
      <c r="D17" s="88"/>
      <c r="E17" s="88"/>
      <c r="F17" s="88"/>
      <c r="G17" s="88"/>
      <c r="H17" s="88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89"/>
      <c r="V17" s="90"/>
      <c r="W17" s="91"/>
      <c r="X17" s="81"/>
      <c r="Y17" s="81"/>
      <c r="Z17" s="81"/>
      <c r="AA17" s="81"/>
      <c r="AB17" s="81"/>
    </row>
    <row r="18" spans="1:28" ht="21" hidden="1" x14ac:dyDescent="0.35">
      <c r="A18" s="190"/>
      <c r="B18" s="79"/>
      <c r="C18" s="88"/>
      <c r="D18" s="88"/>
      <c r="E18" s="88"/>
      <c r="F18" s="88"/>
      <c r="G18" s="88"/>
      <c r="H18" s="88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89"/>
      <c r="V18" s="90"/>
      <c r="W18" s="91"/>
      <c r="X18" s="81"/>
      <c r="Y18" s="81"/>
      <c r="Z18" s="81"/>
      <c r="AA18" s="81"/>
      <c r="AB18" s="81"/>
    </row>
    <row r="19" spans="1:28" ht="42" hidden="1" x14ac:dyDescent="0.35">
      <c r="A19" s="190"/>
      <c r="B19" s="92" t="s">
        <v>94</v>
      </c>
      <c r="C19" s="93" t="str">
        <f>D15</f>
        <v>Spartans</v>
      </c>
      <c r="D19" s="93" t="str">
        <f>E15</f>
        <v>Wise Guys</v>
      </c>
      <c r="E19" s="93" t="str">
        <f>F15</f>
        <v>Beavers</v>
      </c>
      <c r="F19" s="93" t="str">
        <f>G15</f>
        <v>Banana Turtles</v>
      </c>
      <c r="G19" s="93" t="str">
        <f>H15</f>
        <v>T-Birds</v>
      </c>
      <c r="H19" s="93" t="str">
        <f>C15</f>
        <v>Da Bears</v>
      </c>
      <c r="I19" s="92" t="s">
        <v>95</v>
      </c>
      <c r="J19" s="92" t="s">
        <v>154</v>
      </c>
      <c r="K19" s="92"/>
      <c r="L19" s="92"/>
      <c r="M19" s="92"/>
      <c r="N19" s="92" t="s">
        <v>102</v>
      </c>
      <c r="O19" s="92"/>
      <c r="P19" s="92"/>
      <c r="Q19" s="92" t="s">
        <v>102</v>
      </c>
      <c r="R19" s="92" t="s">
        <v>102</v>
      </c>
      <c r="S19" s="92"/>
      <c r="T19" s="92"/>
      <c r="U19" s="94"/>
      <c r="V19" s="95"/>
      <c r="W19" s="96" t="s">
        <v>155</v>
      </c>
      <c r="X19" s="72">
        <f>W19+1</f>
        <v>44692</v>
      </c>
      <c r="Y19" s="72">
        <f>W19+8</f>
        <v>44699</v>
      </c>
      <c r="Z19" s="72">
        <f>W19+2</f>
        <v>44693</v>
      </c>
      <c r="AA19" s="72">
        <f>AB19-9</f>
        <v>44698</v>
      </c>
      <c r="AB19" s="72">
        <f>Z19+14</f>
        <v>44707</v>
      </c>
    </row>
    <row r="20" spans="1:28" ht="21" hidden="1" x14ac:dyDescent="0.35">
      <c r="A20" s="190"/>
      <c r="B20" s="73"/>
      <c r="C20" s="74"/>
      <c r="D20" s="74"/>
      <c r="E20" s="74"/>
      <c r="F20" s="74"/>
      <c r="G20" s="74"/>
      <c r="H20" s="74"/>
      <c r="I20" s="73"/>
      <c r="J20" s="73" t="s">
        <v>156</v>
      </c>
      <c r="K20" s="73"/>
      <c r="L20" s="73"/>
      <c r="M20" s="73"/>
      <c r="N20" s="73" t="s">
        <v>125</v>
      </c>
      <c r="O20" s="73"/>
      <c r="P20" s="73"/>
      <c r="Q20" s="73"/>
      <c r="R20" s="73"/>
      <c r="S20" s="73"/>
      <c r="T20" s="73"/>
      <c r="U20" s="75" t="s">
        <v>100</v>
      </c>
      <c r="V20" s="106"/>
      <c r="W20" s="77"/>
      <c r="X20" s="78"/>
      <c r="Y20" s="78"/>
      <c r="Z20" s="78"/>
      <c r="AA20" s="78"/>
      <c r="AB20" s="78"/>
    </row>
    <row r="21" spans="1:28" ht="21" hidden="1" x14ac:dyDescent="0.35">
      <c r="A21" s="190"/>
      <c r="B21" s="79"/>
      <c r="C21" s="88"/>
      <c r="D21" s="88"/>
      <c r="E21" s="88"/>
      <c r="F21" s="88"/>
      <c r="G21" s="88"/>
      <c r="H21" s="88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9"/>
      <c r="V21" s="90"/>
      <c r="W21" s="91"/>
      <c r="X21" s="81"/>
      <c r="Y21" s="81"/>
      <c r="Z21" s="81"/>
      <c r="AA21" s="81"/>
      <c r="AB21" s="81"/>
    </row>
    <row r="22" spans="1:28" ht="21" hidden="1" x14ac:dyDescent="0.35">
      <c r="A22" s="190"/>
      <c r="B22" s="79"/>
      <c r="C22" s="88"/>
      <c r="D22" s="88"/>
      <c r="E22" s="88"/>
      <c r="F22" s="88"/>
      <c r="G22" s="88"/>
      <c r="H22" s="88"/>
      <c r="I22" s="79"/>
      <c r="J22" s="79"/>
      <c r="K22" s="79"/>
      <c r="L22" s="79"/>
      <c r="M22" s="79"/>
      <c r="N22" s="79"/>
      <c r="O22" s="79"/>
      <c r="P22" s="81"/>
      <c r="Q22" s="79"/>
      <c r="R22" s="79"/>
      <c r="S22" s="79"/>
      <c r="T22" s="79"/>
      <c r="U22" s="89"/>
      <c r="V22" s="90"/>
      <c r="W22" s="91"/>
      <c r="X22" s="81"/>
      <c r="Y22" s="81"/>
      <c r="Z22" s="81"/>
      <c r="AA22" s="81"/>
      <c r="AB22" s="81"/>
    </row>
    <row r="23" spans="1:28" ht="42" hidden="1" x14ac:dyDescent="0.35">
      <c r="A23" s="190"/>
      <c r="B23" s="92" t="s">
        <v>126</v>
      </c>
      <c r="C23" s="93" t="str">
        <f>D19</f>
        <v>Wise Guys</v>
      </c>
      <c r="D23" s="93" t="str">
        <f>E19</f>
        <v>Beavers</v>
      </c>
      <c r="E23" s="93" t="str">
        <f>F19</f>
        <v>Banana Turtles</v>
      </c>
      <c r="F23" s="93" t="str">
        <f>G19</f>
        <v>T-Birds</v>
      </c>
      <c r="G23" s="93" t="str">
        <f>H19</f>
        <v>Da Bears</v>
      </c>
      <c r="H23" s="93" t="str">
        <f>C19</f>
        <v>Spartans</v>
      </c>
      <c r="I23" s="92" t="s">
        <v>76</v>
      </c>
      <c r="J23" s="92" t="s">
        <v>188</v>
      </c>
      <c r="K23" s="92"/>
      <c r="L23" s="92"/>
      <c r="M23" s="92"/>
      <c r="N23" s="92" t="s">
        <v>103</v>
      </c>
      <c r="O23" s="92"/>
      <c r="P23" s="92" t="s">
        <v>189</v>
      </c>
      <c r="Q23" s="92" t="s">
        <v>109</v>
      </c>
      <c r="R23" s="92" t="s">
        <v>112</v>
      </c>
      <c r="S23" s="92"/>
      <c r="T23" s="92"/>
      <c r="U23" s="94"/>
      <c r="V23" s="95"/>
      <c r="W23" s="96" t="s">
        <v>157</v>
      </c>
      <c r="X23" s="72">
        <f>W23+1</f>
        <v>44727</v>
      </c>
      <c r="Y23" s="72">
        <f>X23</f>
        <v>44727</v>
      </c>
      <c r="Z23" s="72">
        <f>W23+2</f>
        <v>44728</v>
      </c>
      <c r="AA23" s="72">
        <f>AB23-9</f>
        <v>44733</v>
      </c>
      <c r="AB23" s="72">
        <f>Z23+14</f>
        <v>44742</v>
      </c>
    </row>
    <row r="24" spans="1:28" ht="21" hidden="1" x14ac:dyDescent="0.35">
      <c r="A24" s="190"/>
      <c r="B24" s="79"/>
      <c r="C24" s="88"/>
      <c r="D24" s="88"/>
      <c r="E24" s="88"/>
      <c r="F24" s="88"/>
      <c r="G24" s="88"/>
      <c r="H24" s="88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89"/>
      <c r="V24" s="90"/>
      <c r="W24" s="91"/>
      <c r="X24" s="81"/>
      <c r="Y24" s="81"/>
      <c r="Z24" s="81"/>
      <c r="AA24" s="81"/>
      <c r="AB24" s="81"/>
    </row>
    <row r="25" spans="1:28" ht="21" hidden="1" x14ac:dyDescent="0.35">
      <c r="A25" s="190"/>
      <c r="B25" s="79"/>
      <c r="C25" s="88"/>
      <c r="D25" s="88"/>
      <c r="E25" s="88"/>
      <c r="F25" s="88"/>
      <c r="G25" s="88"/>
      <c r="H25" s="88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89"/>
      <c r="V25" s="90"/>
      <c r="W25" s="91"/>
      <c r="X25" s="81"/>
      <c r="Y25" s="81"/>
      <c r="Z25" s="81"/>
      <c r="AA25" s="81"/>
      <c r="AB25" s="81"/>
    </row>
    <row r="26" spans="1:28" ht="21" hidden="1" x14ac:dyDescent="0.35">
      <c r="A26" s="190"/>
      <c r="B26" s="79"/>
      <c r="C26" s="88"/>
      <c r="D26" s="88"/>
      <c r="E26" s="88"/>
      <c r="F26" s="88"/>
      <c r="G26" s="88"/>
      <c r="H26" s="88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89"/>
      <c r="V26" s="90"/>
      <c r="W26" s="91"/>
      <c r="X26" s="81"/>
      <c r="Y26" s="81"/>
      <c r="Z26" s="81"/>
      <c r="AA26" s="81"/>
      <c r="AB26" s="81"/>
    </row>
    <row r="27" spans="1:28" ht="21" x14ac:dyDescent="0.35">
      <c r="A27" s="190" t="s">
        <v>135</v>
      </c>
      <c r="B27" s="92" t="s">
        <v>127</v>
      </c>
      <c r="C27" s="93" t="s">
        <v>77</v>
      </c>
      <c r="D27" s="176" t="s">
        <v>190</v>
      </c>
      <c r="E27" s="177"/>
      <c r="F27" s="177"/>
      <c r="G27" s="177"/>
      <c r="H27" s="178"/>
      <c r="I27" s="92" t="s">
        <v>78</v>
      </c>
      <c r="J27" s="92" t="s">
        <v>158</v>
      </c>
      <c r="K27" s="92"/>
      <c r="L27" s="92"/>
      <c r="M27" s="92"/>
      <c r="N27" s="92" t="s">
        <v>101</v>
      </c>
      <c r="O27" s="92"/>
      <c r="P27" s="92" t="s">
        <v>159</v>
      </c>
      <c r="Q27" s="92" t="s">
        <v>96</v>
      </c>
      <c r="R27" s="92"/>
      <c r="S27" s="92"/>
      <c r="T27" s="92"/>
      <c r="U27" s="94"/>
      <c r="V27" s="95"/>
      <c r="W27" s="96" t="s">
        <v>160</v>
      </c>
      <c r="X27" s="72">
        <f>W27+1</f>
        <v>44755</v>
      </c>
      <c r="Y27" s="72">
        <f>W27+8</f>
        <v>44762</v>
      </c>
      <c r="Z27" s="72">
        <f>W27+2</f>
        <v>44756</v>
      </c>
      <c r="AA27" s="72">
        <f>AB27-9</f>
        <v>44761</v>
      </c>
      <c r="AB27" s="72">
        <f>Z27+14</f>
        <v>44770</v>
      </c>
    </row>
    <row r="28" spans="1:28" ht="21" x14ac:dyDescent="0.35">
      <c r="A28" s="190"/>
      <c r="B28" s="73"/>
      <c r="C28" s="74"/>
      <c r="D28" s="74"/>
      <c r="E28" s="74"/>
      <c r="F28" s="74"/>
      <c r="G28" s="74"/>
      <c r="H28" s="74"/>
      <c r="I28" s="73"/>
      <c r="J28" s="73"/>
      <c r="K28" s="73"/>
      <c r="L28" s="73"/>
      <c r="M28" s="73"/>
      <c r="N28" s="73" t="s">
        <v>128</v>
      </c>
      <c r="O28" s="73"/>
      <c r="P28" s="73"/>
      <c r="Q28" s="73"/>
      <c r="R28" s="73"/>
      <c r="S28" s="73"/>
      <c r="T28" s="73"/>
      <c r="U28" s="75"/>
      <c r="V28" s="106"/>
      <c r="W28" s="77"/>
      <c r="X28" s="78"/>
      <c r="Y28" s="78"/>
      <c r="Z28" s="78"/>
      <c r="AA28" s="78"/>
      <c r="AB28" s="78"/>
    </row>
    <row r="29" spans="1:28" ht="21" x14ac:dyDescent="0.35">
      <c r="A29" s="190"/>
      <c r="B29" s="79"/>
      <c r="C29" s="88"/>
      <c r="D29" s="88"/>
      <c r="E29" s="88"/>
      <c r="F29" s="88"/>
      <c r="G29" s="88"/>
      <c r="H29" s="88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89"/>
      <c r="V29" s="90"/>
      <c r="W29" s="91"/>
      <c r="X29" s="81"/>
      <c r="Y29" s="81"/>
      <c r="Z29" s="81"/>
      <c r="AA29" s="81"/>
      <c r="AB29" s="81"/>
    </row>
    <row r="30" spans="1:28" ht="21" x14ac:dyDescent="0.35">
      <c r="A30" s="190"/>
      <c r="B30" s="79"/>
      <c r="C30" s="88"/>
      <c r="D30" s="88"/>
      <c r="E30" s="88"/>
      <c r="F30" s="88"/>
      <c r="G30" s="88"/>
      <c r="H30" s="88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89"/>
      <c r="V30" s="90"/>
      <c r="W30" s="91"/>
      <c r="X30" s="81"/>
      <c r="Y30" s="81"/>
      <c r="Z30" s="81"/>
      <c r="AA30" s="81"/>
      <c r="AB30" s="81"/>
    </row>
    <row r="31" spans="1:28" ht="42" x14ac:dyDescent="0.35">
      <c r="A31" s="190"/>
      <c r="B31" s="92" t="s">
        <v>129</v>
      </c>
      <c r="C31" s="93" t="s">
        <v>136</v>
      </c>
      <c r="D31" s="93" t="s">
        <v>86</v>
      </c>
      <c r="E31" s="93" t="s">
        <v>88</v>
      </c>
      <c r="F31" s="93" t="s">
        <v>174</v>
      </c>
      <c r="G31" s="93" t="s">
        <v>80</v>
      </c>
      <c r="H31" s="93" t="s">
        <v>84</v>
      </c>
      <c r="I31" s="92" t="s">
        <v>79</v>
      </c>
      <c r="J31" s="92" t="s">
        <v>161</v>
      </c>
      <c r="K31" s="92"/>
      <c r="L31" s="92"/>
      <c r="M31" s="92"/>
      <c r="N31" s="92" t="s">
        <v>191</v>
      </c>
      <c r="O31" s="92"/>
      <c r="P31" s="92"/>
      <c r="Q31" s="92" t="s">
        <v>192</v>
      </c>
      <c r="R31" s="92"/>
      <c r="S31" s="92"/>
      <c r="T31" s="92"/>
      <c r="U31" s="94"/>
      <c r="V31" s="95"/>
      <c r="W31" s="96" t="s">
        <v>162</v>
      </c>
      <c r="X31" s="72">
        <f>W31+1</f>
        <v>44783</v>
      </c>
      <c r="Y31" s="72">
        <f>W31+8</f>
        <v>44790</v>
      </c>
      <c r="Z31" s="72">
        <f>W31+2</f>
        <v>44784</v>
      </c>
      <c r="AA31" s="72">
        <f>AB31-9</f>
        <v>44789</v>
      </c>
      <c r="AB31" s="72">
        <f>Z31+14</f>
        <v>44798</v>
      </c>
    </row>
    <row r="32" spans="1:28" ht="21" x14ac:dyDescent="0.35">
      <c r="A32" s="190"/>
      <c r="B32" s="79"/>
      <c r="C32" s="88"/>
      <c r="D32" s="88"/>
      <c r="E32" s="88"/>
      <c r="F32" s="88"/>
      <c r="G32" s="88"/>
      <c r="H32" s="88"/>
      <c r="I32" s="79"/>
      <c r="J32" s="79" t="s">
        <v>107</v>
      </c>
      <c r="K32" s="79"/>
      <c r="L32" s="79"/>
      <c r="M32" s="79"/>
      <c r="N32" s="79" t="s">
        <v>115</v>
      </c>
      <c r="O32" s="79"/>
      <c r="P32" s="79"/>
      <c r="Q32" s="79"/>
      <c r="R32" s="79"/>
      <c r="S32" s="79"/>
      <c r="T32" s="79"/>
      <c r="U32" s="89"/>
      <c r="V32" s="115">
        <v>44074</v>
      </c>
      <c r="W32" s="91"/>
      <c r="X32" s="81"/>
      <c r="Y32" s="81"/>
      <c r="Z32" s="81"/>
      <c r="AA32" s="81"/>
      <c r="AB32" s="81"/>
    </row>
    <row r="33" spans="1:28" ht="21" x14ac:dyDescent="0.35">
      <c r="A33" s="190"/>
      <c r="B33" s="99"/>
      <c r="C33" s="100"/>
      <c r="D33" s="100"/>
      <c r="E33" s="100"/>
      <c r="F33" s="100"/>
      <c r="G33" s="100"/>
      <c r="H33" s="100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102"/>
      <c r="V33" s="116"/>
      <c r="W33" s="87"/>
      <c r="X33" s="104"/>
      <c r="Y33" s="104"/>
      <c r="Z33" s="104"/>
      <c r="AA33" s="104"/>
      <c r="AB33" s="104"/>
    </row>
    <row r="34" spans="1:28" ht="21" x14ac:dyDescent="0.35">
      <c r="A34" s="190"/>
      <c r="B34" s="99"/>
      <c r="C34" s="100"/>
      <c r="D34" s="100"/>
      <c r="E34" s="100"/>
      <c r="F34" s="100"/>
      <c r="G34" s="100"/>
      <c r="H34" s="100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102"/>
      <c r="V34" s="116"/>
      <c r="W34" s="87"/>
      <c r="X34" s="104"/>
      <c r="Y34" s="104"/>
      <c r="Z34" s="104"/>
      <c r="AA34" s="104"/>
      <c r="AB34" s="104"/>
    </row>
    <row r="35" spans="1:28" ht="42" x14ac:dyDescent="0.35">
      <c r="A35" s="190"/>
      <c r="B35" s="92" t="s">
        <v>130</v>
      </c>
      <c r="C35" s="93" t="str">
        <f>D31</f>
        <v>Beavers</v>
      </c>
      <c r="D35" s="93" t="str">
        <f>E31</f>
        <v>T-Birds</v>
      </c>
      <c r="E35" s="93" t="str">
        <f>F31</f>
        <v>Da Bears</v>
      </c>
      <c r="F35" s="93" t="str">
        <f>G31</f>
        <v>Spartans</v>
      </c>
      <c r="G35" s="93" t="str">
        <f>H31</f>
        <v>Wise Guys</v>
      </c>
      <c r="H35" s="93" t="str">
        <f>C31</f>
        <v>Banana Turtles</v>
      </c>
      <c r="I35" s="92" t="s">
        <v>81</v>
      </c>
      <c r="J35" s="92" t="s">
        <v>163</v>
      </c>
      <c r="K35" s="92"/>
      <c r="L35" s="92"/>
      <c r="M35" s="92"/>
      <c r="N35" s="92" t="s">
        <v>196</v>
      </c>
      <c r="O35" s="92"/>
      <c r="P35" s="92"/>
      <c r="Q35" s="92"/>
      <c r="R35" s="92"/>
      <c r="S35" s="92"/>
      <c r="T35" s="92"/>
      <c r="U35" s="94"/>
      <c r="V35" s="95"/>
      <c r="W35" s="96" t="s">
        <v>164</v>
      </c>
      <c r="X35" s="72">
        <f>W35+1</f>
        <v>44819</v>
      </c>
      <c r="Y35" s="72">
        <f>W35+8</f>
        <v>44826</v>
      </c>
      <c r="Z35" s="72">
        <f>W35+2</f>
        <v>44820</v>
      </c>
      <c r="AA35" s="72">
        <f>AB35-9</f>
        <v>44825</v>
      </c>
      <c r="AB35" s="72">
        <f>Z35+14</f>
        <v>44834</v>
      </c>
    </row>
    <row r="36" spans="1:28" ht="21" x14ac:dyDescent="0.35">
      <c r="A36" s="190"/>
      <c r="B36" s="79"/>
      <c r="C36" s="88"/>
      <c r="D36" s="88"/>
      <c r="E36" s="88"/>
      <c r="F36" s="88"/>
      <c r="G36" s="88"/>
      <c r="H36" s="88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89" t="s">
        <v>104</v>
      </c>
      <c r="V36" s="90"/>
      <c r="W36" s="91"/>
      <c r="X36" s="81"/>
      <c r="Y36" s="81"/>
      <c r="Z36" s="81"/>
      <c r="AA36" s="81"/>
      <c r="AB36" s="81"/>
    </row>
    <row r="37" spans="1:28" ht="21" x14ac:dyDescent="0.35">
      <c r="A37" s="190"/>
      <c r="B37" s="79"/>
      <c r="C37" s="88"/>
      <c r="D37" s="88"/>
      <c r="E37" s="88"/>
      <c r="F37" s="88"/>
      <c r="G37" s="88"/>
      <c r="H37" s="88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89"/>
      <c r="V37" s="90"/>
      <c r="W37" s="91"/>
      <c r="X37" s="81"/>
      <c r="Y37" s="81"/>
      <c r="Z37" s="81"/>
      <c r="AA37" s="81"/>
      <c r="AB37" s="81"/>
    </row>
    <row r="38" spans="1:28" ht="21" x14ac:dyDescent="0.35">
      <c r="A38" s="190"/>
      <c r="B38" s="79"/>
      <c r="C38" s="88"/>
      <c r="D38" s="88"/>
      <c r="E38" s="88"/>
      <c r="F38" s="88"/>
      <c r="G38" s="88"/>
      <c r="H38" s="88"/>
      <c r="I38" s="79"/>
      <c r="J38" s="79"/>
      <c r="K38" s="79"/>
      <c r="L38" s="79"/>
      <c r="M38" s="79"/>
      <c r="N38" s="79"/>
      <c r="O38" s="79"/>
      <c r="P38" s="81"/>
      <c r="Q38" s="81"/>
      <c r="R38" s="79"/>
      <c r="S38" s="79"/>
      <c r="T38" s="79"/>
      <c r="U38" s="89"/>
      <c r="V38" s="90"/>
      <c r="W38" s="91"/>
      <c r="X38" s="81"/>
      <c r="Y38" s="81"/>
      <c r="Z38" s="81"/>
      <c r="AA38" s="81"/>
      <c r="AB38" s="81"/>
    </row>
    <row r="39" spans="1:28" ht="42" x14ac:dyDescent="0.35">
      <c r="A39" s="190"/>
      <c r="B39" s="92" t="s">
        <v>131</v>
      </c>
      <c r="C39" s="93" t="str">
        <f>D35</f>
        <v>T-Birds</v>
      </c>
      <c r="D39" s="93" t="str">
        <f>E35</f>
        <v>Da Bears</v>
      </c>
      <c r="E39" s="93" t="str">
        <f>F35</f>
        <v>Spartans</v>
      </c>
      <c r="F39" s="93" t="str">
        <f>G35</f>
        <v>Wise Guys</v>
      </c>
      <c r="G39" s="93" t="str">
        <f>H35</f>
        <v>Banana Turtles</v>
      </c>
      <c r="H39" s="93" t="str">
        <f>C35</f>
        <v>Beavers</v>
      </c>
      <c r="I39" s="92" t="s">
        <v>82</v>
      </c>
      <c r="J39" s="92" t="s">
        <v>165</v>
      </c>
      <c r="K39" s="92"/>
      <c r="L39" s="92"/>
      <c r="M39" s="92"/>
      <c r="N39" s="92" t="s">
        <v>166</v>
      </c>
      <c r="O39" s="92"/>
      <c r="P39" s="94"/>
      <c r="Q39" s="117"/>
      <c r="R39" s="118"/>
      <c r="S39" s="92" t="s">
        <v>83</v>
      </c>
      <c r="T39" s="92"/>
      <c r="U39" s="94"/>
      <c r="V39" s="95"/>
      <c r="W39" s="96" t="s">
        <v>167</v>
      </c>
      <c r="X39" s="72">
        <f>W39+1</f>
        <v>44846</v>
      </c>
      <c r="Y39" s="72">
        <f>W39+8</f>
        <v>44853</v>
      </c>
      <c r="Z39" s="72">
        <f>W39+2</f>
        <v>44847</v>
      </c>
      <c r="AA39" s="72">
        <f>AB39-9</f>
        <v>44852</v>
      </c>
      <c r="AB39" s="72">
        <f>Z39+14</f>
        <v>44861</v>
      </c>
    </row>
    <row r="40" spans="1:28" ht="21" x14ac:dyDescent="0.35">
      <c r="A40" s="190"/>
      <c r="B40" s="73"/>
      <c r="C40" s="74"/>
      <c r="D40" s="74"/>
      <c r="E40" s="74"/>
      <c r="F40" s="74"/>
      <c r="G40" s="74"/>
      <c r="H40" s="74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5"/>
      <c r="V40" s="106"/>
      <c r="W40" s="77"/>
      <c r="X40" s="78"/>
      <c r="Y40" s="78"/>
      <c r="Z40" s="78"/>
      <c r="AA40" s="78"/>
      <c r="AB40" s="78"/>
    </row>
    <row r="41" spans="1:28" ht="21" x14ac:dyDescent="0.35">
      <c r="A41" s="190"/>
      <c r="B41" s="79"/>
      <c r="C41" s="88"/>
      <c r="D41" s="88"/>
      <c r="E41" s="88"/>
      <c r="F41" s="88"/>
      <c r="G41" s="88"/>
      <c r="H41" s="88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89"/>
      <c r="V41" s="90"/>
      <c r="W41" s="91"/>
      <c r="X41" s="81"/>
      <c r="Y41" s="81"/>
      <c r="Z41" s="81"/>
      <c r="AA41" s="81"/>
      <c r="AB41" s="81"/>
    </row>
    <row r="42" spans="1:28" ht="21" x14ac:dyDescent="0.35">
      <c r="A42" s="190"/>
      <c r="B42" s="79"/>
      <c r="C42" s="88"/>
      <c r="D42" s="88"/>
      <c r="E42" s="88"/>
      <c r="F42" s="88"/>
      <c r="G42" s="88"/>
      <c r="H42" s="88"/>
      <c r="I42" s="79"/>
      <c r="J42" s="79"/>
      <c r="K42" s="89"/>
      <c r="L42" s="79"/>
      <c r="M42" s="79"/>
      <c r="N42" s="79"/>
      <c r="O42" s="79"/>
      <c r="P42" s="79"/>
      <c r="Q42" s="79"/>
      <c r="R42" s="79"/>
      <c r="S42" s="79"/>
      <c r="T42" s="79"/>
      <c r="U42" s="89"/>
      <c r="V42" s="90"/>
      <c r="W42" s="91"/>
      <c r="X42" s="81"/>
      <c r="Y42" s="81"/>
      <c r="Z42" s="81"/>
      <c r="AA42" s="81"/>
      <c r="AB42" s="81"/>
    </row>
    <row r="43" spans="1:28" ht="42" x14ac:dyDescent="0.35">
      <c r="A43" s="190"/>
      <c r="B43" s="92" t="s">
        <v>132</v>
      </c>
      <c r="C43" s="93" t="str">
        <f>D39</f>
        <v>Da Bears</v>
      </c>
      <c r="D43" s="93" t="str">
        <f>E39</f>
        <v>Spartans</v>
      </c>
      <c r="E43" s="93" t="str">
        <f>F39</f>
        <v>Wise Guys</v>
      </c>
      <c r="F43" s="93" t="str">
        <f>G39</f>
        <v>Banana Turtles</v>
      </c>
      <c r="G43" s="93" t="str">
        <f>H39</f>
        <v>Beavers</v>
      </c>
      <c r="H43" s="93" t="str">
        <f>C39</f>
        <v>T-Birds</v>
      </c>
      <c r="I43" s="92" t="s">
        <v>85</v>
      </c>
      <c r="J43" s="92" t="s">
        <v>168</v>
      </c>
      <c r="K43" s="179"/>
      <c r="L43" s="180"/>
      <c r="M43" s="92"/>
      <c r="N43" s="92" t="s">
        <v>193</v>
      </c>
      <c r="O43" s="92"/>
      <c r="P43" s="92"/>
      <c r="Q43" s="92" t="s">
        <v>194</v>
      </c>
      <c r="R43" s="92" t="s">
        <v>195</v>
      </c>
      <c r="S43" s="92"/>
      <c r="T43" s="92"/>
      <c r="U43" s="94"/>
      <c r="V43" s="95"/>
      <c r="W43" s="96" t="s">
        <v>169</v>
      </c>
      <c r="X43" s="72">
        <f>W43+1</f>
        <v>44874</v>
      </c>
      <c r="Y43" s="72">
        <f>W43+8</f>
        <v>44881</v>
      </c>
      <c r="Z43" s="72">
        <f>W43+2</f>
        <v>44875</v>
      </c>
      <c r="AA43" s="72" t="e">
        <f>AB43-9</f>
        <v>#VALUE!</v>
      </c>
      <c r="AB43" s="119" t="s">
        <v>134</v>
      </c>
    </row>
    <row r="44" spans="1:28" ht="21" x14ac:dyDescent="0.35">
      <c r="A44" s="190"/>
      <c r="B44" s="79"/>
      <c r="C44" s="88"/>
      <c r="D44" s="88"/>
      <c r="E44" s="88"/>
      <c r="F44" s="88"/>
      <c r="G44" s="88"/>
      <c r="H44" s="88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120" t="s">
        <v>105</v>
      </c>
      <c r="V44" s="90"/>
      <c r="W44" s="91"/>
      <c r="X44" s="81"/>
      <c r="Y44" s="81"/>
      <c r="Z44" s="81"/>
      <c r="AA44" s="81"/>
      <c r="AB44" s="81"/>
    </row>
    <row r="45" spans="1:28" ht="21" x14ac:dyDescent="0.35">
      <c r="A45" s="190"/>
      <c r="B45" s="79"/>
      <c r="C45" s="88"/>
      <c r="D45" s="88"/>
      <c r="E45" s="88"/>
      <c r="F45" s="88"/>
      <c r="G45" s="88"/>
      <c r="H45" s="88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121"/>
      <c r="V45" s="115"/>
      <c r="W45" s="91"/>
      <c r="X45" s="81"/>
      <c r="Y45" s="81"/>
      <c r="Z45" s="81"/>
      <c r="AA45" s="81"/>
      <c r="AB45" s="81"/>
    </row>
    <row r="46" spans="1:28" ht="21" x14ac:dyDescent="0.35">
      <c r="A46" s="190"/>
      <c r="B46" s="79"/>
      <c r="C46" s="88"/>
      <c r="D46" s="88"/>
      <c r="E46" s="88"/>
      <c r="F46" s="88"/>
      <c r="G46" s="88"/>
      <c r="H46" s="88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121"/>
      <c r="V46" s="115"/>
      <c r="W46" s="91"/>
      <c r="X46" s="81"/>
      <c r="Y46" s="81"/>
      <c r="Z46" s="81"/>
      <c r="AA46" s="81"/>
      <c r="AB46" s="81"/>
    </row>
    <row r="47" spans="1:28" ht="42" x14ac:dyDescent="0.35">
      <c r="A47" s="190"/>
      <c r="B47" s="92" t="s">
        <v>133</v>
      </c>
      <c r="C47" s="122" t="s">
        <v>84</v>
      </c>
      <c r="D47" s="122" t="s">
        <v>88</v>
      </c>
      <c r="E47" s="122" t="s">
        <v>200</v>
      </c>
      <c r="F47" s="122" t="s">
        <v>136</v>
      </c>
      <c r="G47" s="122" t="s">
        <v>86</v>
      </c>
      <c r="H47" s="92" t="s">
        <v>174</v>
      </c>
      <c r="I47" s="92" t="s">
        <v>97</v>
      </c>
      <c r="J47" s="92" t="s">
        <v>170</v>
      </c>
      <c r="K47" s="92"/>
      <c r="L47" s="92"/>
      <c r="M47" s="92"/>
      <c r="N47" s="92" t="s">
        <v>198</v>
      </c>
      <c r="O47" s="92"/>
      <c r="P47" s="92"/>
      <c r="Q47" s="92"/>
      <c r="R47" s="92"/>
      <c r="S47" s="92"/>
      <c r="T47" s="92"/>
      <c r="U47" s="94"/>
      <c r="V47" s="95"/>
      <c r="W47" s="96" t="s">
        <v>171</v>
      </c>
      <c r="X47" s="72">
        <f>W47+1</f>
        <v>44909</v>
      </c>
      <c r="Y47" s="72">
        <f>W47+8</f>
        <v>44916</v>
      </c>
      <c r="Z47" s="72">
        <f>W47+2</f>
        <v>44910</v>
      </c>
      <c r="AA47" s="72">
        <f>AB47-9</f>
        <v>44892</v>
      </c>
      <c r="AB47" s="72">
        <f>Z47+14-23</f>
        <v>44901</v>
      </c>
    </row>
    <row r="48" spans="1:28" ht="21" x14ac:dyDescent="0.35">
      <c r="A48" s="190"/>
      <c r="B48" s="73"/>
      <c r="C48" s="73"/>
      <c r="D48" s="73"/>
      <c r="E48" s="73"/>
      <c r="F48" s="73"/>
      <c r="G48" s="73"/>
      <c r="H48" s="73"/>
      <c r="I48" s="73"/>
      <c r="J48" s="73" t="s">
        <v>224</v>
      </c>
      <c r="K48" s="73"/>
      <c r="L48" s="73"/>
      <c r="M48" s="73"/>
      <c r="N48" s="73" t="s">
        <v>223</v>
      </c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</row>
    <row r="49" spans="1:28" ht="21" x14ac:dyDescent="0.35">
      <c r="A49" s="190"/>
      <c r="B49" s="79"/>
      <c r="C49" s="88"/>
      <c r="D49" s="88"/>
      <c r="E49" s="88"/>
      <c r="F49" s="88"/>
      <c r="G49" s="88"/>
      <c r="H49" s="88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89"/>
      <c r="V49" s="90"/>
      <c r="W49" s="91"/>
      <c r="X49" s="81"/>
      <c r="Y49" s="81"/>
      <c r="Z49" s="81"/>
      <c r="AA49" s="81"/>
      <c r="AB49" s="81"/>
    </row>
    <row r="50" spans="1:28" ht="21.75" thickBot="1" x14ac:dyDescent="0.4">
      <c r="A50" s="191"/>
      <c r="B50" s="79"/>
      <c r="C50" s="88"/>
      <c r="D50" s="88"/>
      <c r="E50" s="88"/>
      <c r="F50" s="88"/>
      <c r="G50" s="88"/>
      <c r="H50" s="88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89"/>
      <c r="V50" s="90"/>
      <c r="W50" s="91"/>
      <c r="X50" s="81"/>
      <c r="Y50" s="81"/>
      <c r="Z50" s="81"/>
      <c r="AA50" s="81"/>
      <c r="AB50" s="81"/>
    </row>
    <row r="51" spans="1:28" ht="42" x14ac:dyDescent="0.35">
      <c r="A51" s="173" t="s">
        <v>197</v>
      </c>
      <c r="B51" s="58" t="s">
        <v>116</v>
      </c>
      <c r="C51" s="58" t="s">
        <v>86</v>
      </c>
      <c r="D51" s="58" t="s">
        <v>84</v>
      </c>
      <c r="E51" s="58" t="s">
        <v>88</v>
      </c>
      <c r="F51" s="58" t="s">
        <v>200</v>
      </c>
      <c r="G51" s="58" t="s">
        <v>136</v>
      </c>
      <c r="H51" s="58" t="s">
        <v>86</v>
      </c>
      <c r="I51" s="58" t="s">
        <v>87</v>
      </c>
      <c r="J51" s="58" t="s">
        <v>202</v>
      </c>
      <c r="K51" s="58"/>
      <c r="L51" s="58"/>
      <c r="M51" s="58"/>
      <c r="N51" s="58" t="s">
        <v>203</v>
      </c>
      <c r="O51" s="58"/>
      <c r="P51" s="58" t="s">
        <v>204</v>
      </c>
      <c r="Q51" s="58" t="s">
        <v>228</v>
      </c>
      <c r="R51" s="58" t="s">
        <v>273</v>
      </c>
      <c r="S51" s="58" t="s">
        <v>98</v>
      </c>
      <c r="T51" s="58"/>
      <c r="U51" s="70"/>
      <c r="V51" s="71"/>
      <c r="W51" s="60">
        <v>44936</v>
      </c>
      <c r="X51" s="72">
        <v>43838</v>
      </c>
      <c r="Y51" s="72">
        <f>W51-6</f>
        <v>44930</v>
      </c>
      <c r="Z51" s="72">
        <f>W51+2</f>
        <v>44938</v>
      </c>
      <c r="AA51" s="72">
        <f>AB51-9</f>
        <v>44943</v>
      </c>
      <c r="AB51" s="72">
        <f>Z51+14</f>
        <v>44952</v>
      </c>
    </row>
    <row r="52" spans="1:28" ht="21" x14ac:dyDescent="0.35">
      <c r="A52" s="174"/>
      <c r="B52" s="73"/>
      <c r="C52" s="74"/>
      <c r="D52" s="74"/>
      <c r="E52" s="74"/>
      <c r="F52" s="74"/>
      <c r="G52" s="74"/>
      <c r="H52" s="74"/>
      <c r="I52" s="73"/>
      <c r="J52" s="73" t="s">
        <v>140</v>
      </c>
      <c r="K52" s="73"/>
      <c r="L52" s="73"/>
      <c r="M52" s="73"/>
      <c r="N52" s="73" t="s">
        <v>113</v>
      </c>
      <c r="O52" s="73"/>
      <c r="P52" s="73"/>
      <c r="Q52" s="73"/>
      <c r="R52" s="73"/>
      <c r="S52" s="73"/>
      <c r="T52" s="73"/>
      <c r="U52" s="75"/>
      <c r="V52" s="76"/>
      <c r="W52" s="77"/>
      <c r="X52" s="78"/>
      <c r="Y52" s="78"/>
      <c r="Z52" s="78"/>
      <c r="AA52" s="78"/>
      <c r="AB52" s="78"/>
    </row>
    <row r="53" spans="1:28" ht="21" x14ac:dyDescent="0.35">
      <c r="A53" s="174"/>
      <c r="B53" s="79"/>
      <c r="C53" s="80"/>
      <c r="D53" s="80"/>
      <c r="E53" s="80"/>
      <c r="F53" s="80"/>
      <c r="G53" s="80"/>
      <c r="H53" s="80"/>
      <c r="I53" s="81"/>
      <c r="J53" s="79" t="s">
        <v>141</v>
      </c>
      <c r="K53" s="82"/>
      <c r="L53" s="83"/>
      <c r="M53" s="83"/>
      <c r="N53" s="81" t="s">
        <v>108</v>
      </c>
      <c r="O53" s="84"/>
      <c r="P53" s="84"/>
      <c r="Q53" s="83"/>
      <c r="R53" s="83"/>
      <c r="S53" s="84"/>
      <c r="T53" s="84"/>
      <c r="U53" s="85"/>
      <c r="V53" s="86">
        <v>44570</v>
      </c>
      <c r="W53" s="87"/>
      <c r="X53" s="81"/>
      <c r="Y53" s="81"/>
      <c r="Z53" s="81"/>
      <c r="AA53" s="81"/>
      <c r="AB53" s="81"/>
    </row>
    <row r="54" spans="1:28" ht="21" x14ac:dyDescent="0.35">
      <c r="A54" s="174"/>
      <c r="B54" s="79"/>
      <c r="C54" s="88"/>
      <c r="D54" s="88"/>
      <c r="E54" s="88"/>
      <c r="F54" s="88"/>
      <c r="G54" s="88"/>
      <c r="H54" s="88"/>
      <c r="I54" s="79"/>
      <c r="J54" s="79" t="s">
        <v>274</v>
      </c>
      <c r="K54" s="79"/>
      <c r="L54" s="79"/>
      <c r="M54" s="79"/>
      <c r="N54" s="79" t="s">
        <v>226</v>
      </c>
      <c r="O54" s="79"/>
      <c r="P54" s="79"/>
      <c r="Q54" s="79"/>
      <c r="R54" s="79"/>
      <c r="S54" s="79"/>
      <c r="T54" s="79"/>
      <c r="U54" s="89"/>
      <c r="V54" s="90"/>
      <c r="W54" s="91"/>
      <c r="X54" s="81"/>
      <c r="Y54" s="81"/>
      <c r="Z54" s="81"/>
      <c r="AA54" s="81"/>
      <c r="AB54" s="81"/>
    </row>
    <row r="55" spans="1:28" ht="42" x14ac:dyDescent="0.35">
      <c r="A55" s="174"/>
      <c r="B55" s="92" t="s">
        <v>119</v>
      </c>
      <c r="C55" s="92" t="s">
        <v>136</v>
      </c>
      <c r="D55" s="92" t="s">
        <v>86</v>
      </c>
      <c r="E55" s="92" t="s">
        <v>84</v>
      </c>
      <c r="F55" s="92" t="s">
        <v>88</v>
      </c>
      <c r="G55" s="92" t="s">
        <v>200</v>
      </c>
      <c r="H55" s="92" t="str">
        <f>G51</f>
        <v>Banana Turtles</v>
      </c>
      <c r="I55" s="92" t="s">
        <v>89</v>
      </c>
      <c r="J55" s="92" t="s">
        <v>205</v>
      </c>
      <c r="K55" s="92"/>
      <c r="L55" s="92"/>
      <c r="M55" s="92"/>
      <c r="N55" s="92" t="s">
        <v>271</v>
      </c>
      <c r="O55" s="92"/>
      <c r="P55" s="92" t="s">
        <v>293</v>
      </c>
      <c r="Q55" s="92" t="s">
        <v>271</v>
      </c>
      <c r="R55" s="92" t="s">
        <v>294</v>
      </c>
      <c r="S55" s="92"/>
      <c r="T55" s="92"/>
      <c r="U55" s="94"/>
      <c r="V55" s="95"/>
      <c r="W55" s="96">
        <v>44971</v>
      </c>
      <c r="X55" s="72">
        <f>W55+1</f>
        <v>44972</v>
      </c>
      <c r="Y55" s="72">
        <f>W55-13</f>
        <v>44958</v>
      </c>
      <c r="Z55" s="72">
        <f>W55+2</f>
        <v>44973</v>
      </c>
      <c r="AA55" s="72">
        <f>AB55-9</f>
        <v>44971</v>
      </c>
      <c r="AB55" s="72">
        <f>Z55+14-7</f>
        <v>44980</v>
      </c>
    </row>
    <row r="56" spans="1:28" ht="39.75" customHeight="1" x14ac:dyDescent="0.35">
      <c r="A56" s="174"/>
      <c r="B56" s="73"/>
      <c r="C56" s="73"/>
      <c r="D56" s="73"/>
      <c r="E56" s="73"/>
      <c r="F56" s="73"/>
      <c r="G56" s="73"/>
      <c r="H56" s="73"/>
      <c r="I56" s="73"/>
      <c r="J56" s="73" t="s">
        <v>206</v>
      </c>
      <c r="K56" s="73"/>
      <c r="L56" s="73"/>
      <c r="M56" s="73"/>
      <c r="N56" s="73" t="s">
        <v>90</v>
      </c>
      <c r="O56" s="73"/>
      <c r="P56" s="73"/>
      <c r="Q56" s="73"/>
      <c r="R56" s="73"/>
      <c r="S56" s="73"/>
      <c r="T56" s="73" t="s">
        <v>99</v>
      </c>
      <c r="U56" s="73"/>
      <c r="V56" s="73"/>
      <c r="W56" s="73"/>
      <c r="X56" s="73"/>
      <c r="Y56" s="73"/>
      <c r="Z56" s="73"/>
      <c r="AA56" s="73"/>
      <c r="AB56" s="73"/>
    </row>
    <row r="57" spans="1:28" ht="21" x14ac:dyDescent="0.35">
      <c r="A57" s="174"/>
      <c r="B57" s="99"/>
      <c r="C57" s="100"/>
      <c r="D57" s="100"/>
      <c r="E57" s="100"/>
      <c r="F57" s="100"/>
      <c r="G57" s="100"/>
      <c r="H57" s="100"/>
      <c r="I57" s="99"/>
      <c r="J57" s="79" t="s">
        <v>144</v>
      </c>
      <c r="K57" s="79"/>
      <c r="L57" s="79"/>
      <c r="M57" s="79"/>
      <c r="N57" s="79" t="s">
        <v>226</v>
      </c>
      <c r="O57" s="99"/>
      <c r="P57" s="99"/>
      <c r="Q57" s="99"/>
      <c r="R57" s="99"/>
      <c r="S57" s="99"/>
      <c r="T57" s="99"/>
      <c r="U57" s="102"/>
      <c r="V57" s="103"/>
      <c r="W57" s="87"/>
      <c r="X57" s="104"/>
      <c r="Y57" s="104"/>
      <c r="Z57" s="104"/>
      <c r="AA57" s="104"/>
      <c r="AB57" s="104"/>
    </row>
    <row r="58" spans="1:28" ht="21" x14ac:dyDescent="0.35">
      <c r="A58" s="174"/>
      <c r="B58" s="99"/>
      <c r="C58" s="100"/>
      <c r="D58" s="100"/>
      <c r="E58" s="100"/>
      <c r="F58" s="100"/>
      <c r="G58" s="100"/>
      <c r="H58" s="100"/>
      <c r="I58" s="99"/>
      <c r="J58" s="79" t="s">
        <v>207</v>
      </c>
      <c r="K58" s="79"/>
      <c r="L58" s="79"/>
      <c r="M58" s="79"/>
      <c r="N58" s="101" t="s">
        <v>117</v>
      </c>
      <c r="O58" s="99"/>
      <c r="P58" s="99"/>
      <c r="Q58" s="99"/>
      <c r="R58" s="99"/>
      <c r="S58" s="99"/>
      <c r="T58" s="99"/>
      <c r="U58" s="102"/>
      <c r="V58" s="103" t="s">
        <v>208</v>
      </c>
      <c r="W58" s="87"/>
      <c r="X58" s="104"/>
      <c r="Y58" s="104"/>
      <c r="Z58" s="104"/>
      <c r="AA58" s="104"/>
      <c r="AB58" s="104"/>
    </row>
    <row r="59" spans="1:28" ht="42" x14ac:dyDescent="0.35">
      <c r="A59" s="174"/>
      <c r="B59" s="92" t="s">
        <v>121</v>
      </c>
      <c r="C59" s="92" t="s">
        <v>200</v>
      </c>
      <c r="D59" s="92" t="s">
        <v>136</v>
      </c>
      <c r="E59" s="92" t="s">
        <v>86</v>
      </c>
      <c r="F59" s="92" t="s">
        <v>84</v>
      </c>
      <c r="G59" s="92" t="s">
        <v>88</v>
      </c>
      <c r="H59" s="92" t="str">
        <f>G55</f>
        <v>DaBears</v>
      </c>
      <c r="I59" s="92" t="s">
        <v>91</v>
      </c>
      <c r="J59" s="92" t="s">
        <v>209</v>
      </c>
      <c r="K59" s="105"/>
      <c r="L59" s="105"/>
      <c r="M59" s="105" t="s">
        <v>301</v>
      </c>
      <c r="N59" s="105" t="s">
        <v>275</v>
      </c>
      <c r="O59" s="105"/>
      <c r="P59" s="105" t="s">
        <v>300</v>
      </c>
      <c r="Q59" s="105" t="s">
        <v>276</v>
      </c>
      <c r="R59" s="105" t="s">
        <v>276</v>
      </c>
      <c r="S59" s="92"/>
      <c r="T59" s="92"/>
      <c r="U59" s="94"/>
      <c r="V59" s="95"/>
      <c r="W59" s="96">
        <v>44999</v>
      </c>
      <c r="X59" s="72">
        <f>W59+1</f>
        <v>45000</v>
      </c>
      <c r="Y59" s="72">
        <f>W59-13</f>
        <v>44986</v>
      </c>
      <c r="Z59" s="72">
        <f>W59+2</f>
        <v>45001</v>
      </c>
      <c r="AA59" s="72">
        <f>AB59-9</f>
        <v>45006</v>
      </c>
      <c r="AB59" s="72">
        <f>Z59+14</f>
        <v>45015</v>
      </c>
    </row>
    <row r="60" spans="1:28" ht="21" x14ac:dyDescent="0.35">
      <c r="A60" s="174"/>
      <c r="B60" s="73"/>
      <c r="C60" s="74"/>
      <c r="D60" s="74"/>
      <c r="E60" s="74"/>
      <c r="F60" s="74"/>
      <c r="G60" s="74"/>
      <c r="H60" s="74"/>
      <c r="I60" s="73"/>
      <c r="J60" s="73" t="s">
        <v>210</v>
      </c>
      <c r="K60" s="73"/>
      <c r="L60" s="73"/>
      <c r="M60" s="73"/>
      <c r="N60" s="73" t="s">
        <v>114</v>
      </c>
      <c r="O60" s="73"/>
      <c r="P60" s="73"/>
      <c r="Q60" s="73"/>
      <c r="R60" s="73"/>
      <c r="S60" s="73"/>
      <c r="T60" s="73"/>
      <c r="U60" s="75"/>
      <c r="V60" s="106"/>
      <c r="W60" s="77"/>
      <c r="X60" s="78"/>
      <c r="Y60" s="78"/>
      <c r="Z60" s="78"/>
      <c r="AA60" s="78"/>
      <c r="AB60" s="78"/>
    </row>
    <row r="61" spans="1:28" ht="21" x14ac:dyDescent="0.35">
      <c r="A61" s="174"/>
      <c r="B61" s="107"/>
      <c r="C61" s="108"/>
      <c r="D61" s="108"/>
      <c r="E61" s="108"/>
      <c r="F61" s="108"/>
      <c r="G61" s="108"/>
      <c r="H61" s="108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10"/>
      <c r="V61" s="111"/>
      <c r="W61" s="112"/>
      <c r="X61" s="109"/>
      <c r="Y61" s="109"/>
      <c r="Z61" s="109"/>
      <c r="AA61" s="109"/>
      <c r="AB61" s="109"/>
    </row>
    <row r="62" spans="1:28" ht="21" x14ac:dyDescent="0.35">
      <c r="A62" s="174"/>
      <c r="B62" s="107"/>
      <c r="C62" s="113"/>
      <c r="D62" s="113"/>
      <c r="E62" s="113"/>
      <c r="F62" s="113"/>
      <c r="G62" s="113"/>
      <c r="H62" s="113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14"/>
      <c r="V62" s="111"/>
      <c r="W62" s="112"/>
      <c r="X62" s="109"/>
      <c r="Y62" s="109"/>
      <c r="Z62" s="109"/>
      <c r="AA62" s="109"/>
      <c r="AB62" s="109"/>
    </row>
    <row r="63" spans="1:28" ht="42" x14ac:dyDescent="0.35">
      <c r="A63" s="174"/>
      <c r="B63" s="92" t="s">
        <v>124</v>
      </c>
      <c r="C63" s="92" t="s">
        <v>88</v>
      </c>
      <c r="D63" s="92" t="s">
        <v>200</v>
      </c>
      <c r="E63" s="92" t="s">
        <v>136</v>
      </c>
      <c r="F63" s="92" t="s">
        <v>86</v>
      </c>
      <c r="G63" s="92" t="s">
        <v>84</v>
      </c>
      <c r="H63" s="93" t="str">
        <f>C59</f>
        <v>DaBears</v>
      </c>
      <c r="I63" s="92" t="s">
        <v>93</v>
      </c>
      <c r="J63" s="92" t="s">
        <v>211</v>
      </c>
      <c r="K63" s="92"/>
      <c r="L63" s="92"/>
      <c r="M63" s="92"/>
      <c r="N63" s="105" t="s">
        <v>277</v>
      </c>
      <c r="O63" s="92"/>
      <c r="P63" s="92"/>
      <c r="Q63" s="92" t="s">
        <v>278</v>
      </c>
      <c r="R63" s="92" t="s">
        <v>279</v>
      </c>
      <c r="S63" s="92"/>
      <c r="T63" s="92"/>
      <c r="U63" s="94"/>
      <c r="V63" s="95"/>
      <c r="W63" s="96">
        <v>44662</v>
      </c>
      <c r="X63" s="72">
        <f>W63+1</f>
        <v>44663</v>
      </c>
      <c r="Y63" s="72">
        <f>W63-6</f>
        <v>44656</v>
      </c>
      <c r="Z63" s="72">
        <f>W63+2</f>
        <v>44664</v>
      </c>
      <c r="AA63" s="72">
        <f>AB63-9</f>
        <v>44669</v>
      </c>
      <c r="AB63" s="72">
        <f>Z63+14</f>
        <v>44678</v>
      </c>
    </row>
    <row r="64" spans="1:28" ht="21" x14ac:dyDescent="0.35">
      <c r="A64" s="174"/>
      <c r="B64" s="99"/>
      <c r="C64" s="100"/>
      <c r="D64" s="100"/>
      <c r="E64" s="100"/>
      <c r="F64" s="100"/>
      <c r="G64" s="100"/>
      <c r="H64" s="100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102"/>
      <c r="V64" s="86"/>
      <c r="W64" s="87"/>
      <c r="X64" s="104"/>
      <c r="Y64" s="104"/>
      <c r="Z64" s="104"/>
      <c r="AA64" s="104"/>
      <c r="AB64" s="104"/>
    </row>
    <row r="65" spans="1:28" ht="21" x14ac:dyDescent="0.35">
      <c r="A65" s="174"/>
      <c r="B65" s="79"/>
      <c r="C65" s="88"/>
      <c r="D65" s="88"/>
      <c r="E65" s="88"/>
      <c r="F65" s="88"/>
      <c r="G65" s="88"/>
      <c r="H65" s="88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89"/>
      <c r="V65" s="90"/>
      <c r="W65" s="91"/>
      <c r="X65" s="81"/>
      <c r="Y65" s="81"/>
      <c r="Z65" s="81"/>
      <c r="AA65" s="81"/>
      <c r="AB65" s="81"/>
    </row>
    <row r="66" spans="1:28" ht="21" x14ac:dyDescent="0.35">
      <c r="A66" s="174"/>
      <c r="B66" s="79"/>
      <c r="C66" s="88"/>
      <c r="D66" s="88"/>
      <c r="E66" s="88"/>
      <c r="F66" s="88"/>
      <c r="G66" s="88"/>
      <c r="H66" s="88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89"/>
      <c r="V66" s="90"/>
      <c r="W66" s="91"/>
      <c r="X66" s="81"/>
      <c r="Y66" s="81"/>
      <c r="Z66" s="81"/>
      <c r="AA66" s="81"/>
      <c r="AB66" s="81"/>
    </row>
    <row r="67" spans="1:28" ht="42" x14ac:dyDescent="0.35">
      <c r="A67" s="174"/>
      <c r="B67" s="92" t="s">
        <v>94</v>
      </c>
      <c r="C67" s="92" t="s">
        <v>84</v>
      </c>
      <c r="D67" s="92" t="s">
        <v>88</v>
      </c>
      <c r="E67" s="92" t="s">
        <v>200</v>
      </c>
      <c r="F67" s="92" t="s">
        <v>136</v>
      </c>
      <c r="G67" s="92" t="s">
        <v>86</v>
      </c>
      <c r="H67" s="93" t="str">
        <f>C63</f>
        <v>T-Birds</v>
      </c>
      <c r="I67" s="92" t="s">
        <v>95</v>
      </c>
      <c r="J67" s="92" t="s">
        <v>212</v>
      </c>
      <c r="K67" s="92"/>
      <c r="L67" s="92"/>
      <c r="M67" s="92"/>
      <c r="N67" s="92" t="s">
        <v>280</v>
      </c>
      <c r="O67" s="92"/>
      <c r="P67" s="92" t="s">
        <v>281</v>
      </c>
      <c r="Q67" s="92" t="s">
        <v>96</v>
      </c>
      <c r="R67" s="92" t="s">
        <v>282</v>
      </c>
      <c r="S67" s="92"/>
      <c r="T67" s="92"/>
      <c r="U67" s="94"/>
      <c r="V67" s="95"/>
      <c r="W67" s="96">
        <v>45055</v>
      </c>
      <c r="X67" s="72">
        <f>W67+1</f>
        <v>45056</v>
      </c>
      <c r="Y67" s="72">
        <f>W67-6</f>
        <v>45049</v>
      </c>
      <c r="Z67" s="72">
        <f>W67+2</f>
        <v>45057</v>
      </c>
      <c r="AA67" s="72">
        <f>AB67-9</f>
        <v>45062</v>
      </c>
      <c r="AB67" s="72">
        <f>Z67+14</f>
        <v>45071</v>
      </c>
    </row>
    <row r="68" spans="1:28" ht="21" x14ac:dyDescent="0.35">
      <c r="A68" s="174"/>
      <c r="B68" s="73"/>
      <c r="C68" s="74"/>
      <c r="D68" s="74"/>
      <c r="E68" s="74"/>
      <c r="F68" s="74"/>
      <c r="G68" s="74"/>
      <c r="H68" s="74"/>
      <c r="I68" s="73"/>
      <c r="J68" s="73" t="s">
        <v>213</v>
      </c>
      <c r="K68" s="73"/>
      <c r="L68" s="73"/>
      <c r="M68" s="73"/>
      <c r="N68" s="73" t="s">
        <v>125</v>
      </c>
      <c r="O68" s="73"/>
      <c r="P68" s="73"/>
      <c r="Q68" s="73"/>
      <c r="R68" s="73"/>
      <c r="S68" s="73"/>
      <c r="T68" s="73"/>
      <c r="U68" s="75" t="s">
        <v>100</v>
      </c>
      <c r="V68" s="106"/>
      <c r="W68" s="77"/>
      <c r="X68" s="78"/>
      <c r="Y68" s="78"/>
      <c r="Z68" s="78"/>
      <c r="AA68" s="78"/>
      <c r="AB68" s="78"/>
    </row>
    <row r="69" spans="1:28" ht="21" x14ac:dyDescent="0.35">
      <c r="A69" s="174"/>
      <c r="B69" s="79"/>
      <c r="C69" s="88"/>
      <c r="D69" s="88"/>
      <c r="E69" s="88"/>
      <c r="F69" s="88"/>
      <c r="G69" s="88"/>
      <c r="H69" s="88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89"/>
      <c r="V69" s="90"/>
      <c r="W69" s="91"/>
      <c r="X69" s="81"/>
      <c r="Y69" s="81"/>
      <c r="Z69" s="81"/>
      <c r="AA69" s="81"/>
      <c r="AB69" s="81"/>
    </row>
    <row r="70" spans="1:28" ht="21" x14ac:dyDescent="0.35">
      <c r="A70" s="174"/>
      <c r="B70" s="79"/>
      <c r="C70" s="88"/>
      <c r="D70" s="88"/>
      <c r="E70" s="88"/>
      <c r="F70" s="88"/>
      <c r="G70" s="88"/>
      <c r="H70" s="88"/>
      <c r="I70" s="79"/>
      <c r="J70" s="79"/>
      <c r="K70" s="79"/>
      <c r="L70" s="79"/>
      <c r="M70" s="79"/>
      <c r="N70" s="79"/>
      <c r="O70" s="79"/>
      <c r="P70" s="81"/>
      <c r="Q70" s="79"/>
      <c r="R70" s="79"/>
      <c r="S70" s="79"/>
      <c r="T70" s="79"/>
      <c r="U70" s="89"/>
      <c r="V70" s="90"/>
      <c r="W70" s="91"/>
      <c r="X70" s="81"/>
      <c r="Y70" s="81"/>
      <c r="Z70" s="81"/>
      <c r="AA70" s="81"/>
      <c r="AB70" s="81"/>
    </row>
    <row r="71" spans="1:28" ht="42" x14ac:dyDescent="0.35">
      <c r="A71" s="174"/>
      <c r="B71" s="92" t="s">
        <v>126</v>
      </c>
      <c r="C71" s="92" t="s">
        <v>86</v>
      </c>
      <c r="D71" s="92" t="s">
        <v>84</v>
      </c>
      <c r="E71" s="92" t="s">
        <v>88</v>
      </c>
      <c r="F71" s="92" t="s">
        <v>200</v>
      </c>
      <c r="G71" s="92" t="s">
        <v>136</v>
      </c>
      <c r="H71" s="93" t="str">
        <f>C67</f>
        <v>Wise Guys</v>
      </c>
      <c r="I71" s="92" t="s">
        <v>76</v>
      </c>
      <c r="J71" s="92" t="s">
        <v>214</v>
      </c>
      <c r="K71" s="92"/>
      <c r="L71" s="92"/>
      <c r="M71" s="92"/>
      <c r="N71" s="92" t="s">
        <v>103</v>
      </c>
      <c r="O71" s="92"/>
      <c r="P71" s="92" t="s">
        <v>189</v>
      </c>
      <c r="Q71" s="92" t="s">
        <v>283</v>
      </c>
      <c r="R71" s="92" t="s">
        <v>284</v>
      </c>
      <c r="S71" s="92"/>
      <c r="T71" s="92"/>
      <c r="U71" s="94"/>
      <c r="V71" s="95"/>
      <c r="W71" s="96">
        <v>45090</v>
      </c>
      <c r="X71" s="72">
        <f>W71+1</f>
        <v>45091</v>
      </c>
      <c r="Y71" s="72">
        <f>W71-6</f>
        <v>45084</v>
      </c>
      <c r="Z71" s="72">
        <f>W71+2</f>
        <v>45092</v>
      </c>
      <c r="AA71" s="72">
        <f>AB71-9</f>
        <v>45097</v>
      </c>
      <c r="AB71" s="72">
        <f>Z71+14</f>
        <v>45106</v>
      </c>
    </row>
    <row r="72" spans="1:28" ht="21" x14ac:dyDescent="0.35">
      <c r="A72" s="174"/>
      <c r="B72" s="73"/>
      <c r="C72" s="73"/>
      <c r="D72" s="73"/>
      <c r="E72" s="73"/>
      <c r="F72" s="73"/>
      <c r="G72" s="73"/>
      <c r="H72" s="73"/>
      <c r="I72" s="73"/>
      <c r="J72" s="73" t="s">
        <v>222</v>
      </c>
      <c r="K72" s="73"/>
      <c r="L72" s="73"/>
      <c r="M72" s="73"/>
      <c r="N72" s="73" t="s">
        <v>223</v>
      </c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</row>
    <row r="73" spans="1:28" ht="21" x14ac:dyDescent="0.35">
      <c r="A73" s="174"/>
      <c r="B73" s="79"/>
      <c r="C73" s="88"/>
      <c r="D73" s="88"/>
      <c r="E73" s="88"/>
      <c r="F73" s="88"/>
      <c r="G73" s="88"/>
      <c r="H73" s="88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89"/>
      <c r="V73" s="90"/>
      <c r="W73" s="91"/>
      <c r="X73" s="81"/>
      <c r="Y73" s="81"/>
      <c r="Z73" s="81"/>
      <c r="AA73" s="81"/>
      <c r="AB73" s="81"/>
    </row>
    <row r="74" spans="1:28" ht="21" x14ac:dyDescent="0.35">
      <c r="A74" s="174"/>
      <c r="B74" s="79"/>
      <c r="C74" s="88"/>
      <c r="D74" s="88"/>
      <c r="E74" s="88"/>
      <c r="F74" s="88"/>
      <c r="G74" s="88"/>
      <c r="H74" s="88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89"/>
      <c r="V74" s="90"/>
      <c r="W74" s="91"/>
      <c r="X74" s="81"/>
      <c r="Y74" s="81"/>
      <c r="Z74" s="81"/>
      <c r="AA74" s="81"/>
      <c r="AB74" s="81"/>
    </row>
    <row r="75" spans="1:28" ht="21" x14ac:dyDescent="0.35">
      <c r="A75" s="174" t="s">
        <v>197</v>
      </c>
      <c r="B75" s="92" t="s">
        <v>127</v>
      </c>
      <c r="C75" s="93" t="s">
        <v>77</v>
      </c>
      <c r="D75" s="176" t="s">
        <v>201</v>
      </c>
      <c r="E75" s="177"/>
      <c r="F75" s="177"/>
      <c r="G75" s="177"/>
      <c r="H75" s="178"/>
      <c r="I75" s="92" t="s">
        <v>78</v>
      </c>
      <c r="J75" s="92" t="s">
        <v>215</v>
      </c>
      <c r="K75" s="92"/>
      <c r="L75" s="92"/>
      <c r="M75" s="92"/>
      <c r="N75" s="92" t="s">
        <v>302</v>
      </c>
      <c r="O75" s="92"/>
      <c r="P75" s="92"/>
      <c r="Q75" s="92" t="s">
        <v>96</v>
      </c>
      <c r="R75" s="92" t="s">
        <v>292</v>
      </c>
      <c r="S75" s="92"/>
      <c r="T75" s="92"/>
      <c r="U75" s="94"/>
      <c r="V75" s="95"/>
      <c r="W75" s="96">
        <v>45118</v>
      </c>
      <c r="X75" s="72">
        <f>W75+1</f>
        <v>45119</v>
      </c>
      <c r="Y75" s="72">
        <f>W75-6</f>
        <v>45112</v>
      </c>
      <c r="Z75" s="72">
        <f>W75+2</f>
        <v>45120</v>
      </c>
      <c r="AA75" s="72">
        <f>AB75-9</f>
        <v>45125</v>
      </c>
      <c r="AB75" s="72">
        <f>Z75+14</f>
        <v>45134</v>
      </c>
    </row>
    <row r="76" spans="1:28" ht="21" x14ac:dyDescent="0.35">
      <c r="A76" s="174"/>
      <c r="B76" s="73"/>
      <c r="C76" s="74"/>
      <c r="D76" s="74"/>
      <c r="E76" s="74"/>
      <c r="F76" s="74"/>
      <c r="G76" s="74"/>
      <c r="H76" s="74"/>
      <c r="I76" s="73"/>
      <c r="J76" s="73"/>
      <c r="K76" s="73"/>
      <c r="L76" s="73"/>
      <c r="M76" s="73"/>
      <c r="N76" s="73" t="s">
        <v>128</v>
      </c>
      <c r="O76" s="73"/>
      <c r="P76" s="73"/>
      <c r="Q76" s="73"/>
      <c r="R76" s="73"/>
      <c r="S76" s="73"/>
      <c r="T76" s="73"/>
      <c r="U76" s="75"/>
      <c r="V76" s="106"/>
      <c r="W76" s="77"/>
      <c r="X76" s="78"/>
      <c r="Y76" s="78"/>
      <c r="Z76" s="78"/>
      <c r="AA76" s="78"/>
      <c r="AB76" s="78"/>
    </row>
    <row r="77" spans="1:28" ht="21" x14ac:dyDescent="0.35">
      <c r="A77" s="174"/>
      <c r="B77" s="79"/>
      <c r="C77" s="88"/>
      <c r="D77" s="88"/>
      <c r="E77" s="88"/>
      <c r="F77" s="88"/>
      <c r="G77" s="88"/>
      <c r="H77" s="88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89"/>
      <c r="V77" s="90"/>
      <c r="W77" s="91"/>
      <c r="X77" s="81"/>
      <c r="Y77" s="81"/>
      <c r="Z77" s="81"/>
      <c r="AA77" s="81"/>
      <c r="AB77" s="81"/>
    </row>
    <row r="78" spans="1:28" ht="21" x14ac:dyDescent="0.35">
      <c r="A78" s="174"/>
      <c r="B78" s="79"/>
      <c r="C78" s="88"/>
      <c r="D78" s="88"/>
      <c r="E78" s="88"/>
      <c r="F78" s="88"/>
      <c r="G78" s="88"/>
      <c r="H78" s="88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89"/>
      <c r="V78" s="90"/>
      <c r="W78" s="91"/>
      <c r="X78" s="81"/>
      <c r="Y78" s="81"/>
      <c r="Z78" s="81"/>
      <c r="AA78" s="81"/>
      <c r="AB78" s="81"/>
    </row>
    <row r="79" spans="1:28" ht="42" x14ac:dyDescent="0.35">
      <c r="A79" s="174"/>
      <c r="B79" s="92" t="s">
        <v>129</v>
      </c>
      <c r="C79" s="92" t="s">
        <v>136</v>
      </c>
      <c r="D79" s="92" t="s">
        <v>86</v>
      </c>
      <c r="E79" s="92" t="s">
        <v>84</v>
      </c>
      <c r="F79" s="92" t="s">
        <v>88</v>
      </c>
      <c r="G79" s="92" t="s">
        <v>200</v>
      </c>
      <c r="H79" s="93" t="s">
        <v>84</v>
      </c>
      <c r="I79" s="92" t="s">
        <v>79</v>
      </c>
      <c r="J79" s="92" t="s">
        <v>217</v>
      </c>
      <c r="K79" s="92"/>
      <c r="L79" s="92"/>
      <c r="M79" s="92"/>
      <c r="N79" s="92" t="s">
        <v>285</v>
      </c>
      <c r="O79" s="92"/>
      <c r="P79" s="92"/>
      <c r="Q79" s="92" t="s">
        <v>192</v>
      </c>
      <c r="R79" s="92" t="s">
        <v>286</v>
      </c>
      <c r="S79" s="92"/>
      <c r="T79" s="92"/>
      <c r="U79" s="94"/>
      <c r="V79" s="95"/>
      <c r="W79" s="96">
        <v>45146</v>
      </c>
      <c r="X79" s="72">
        <f>W79+1</f>
        <v>45147</v>
      </c>
      <c r="Y79" s="72">
        <f>W79-6</f>
        <v>45140</v>
      </c>
      <c r="Z79" s="72">
        <f>W79+2</f>
        <v>45148</v>
      </c>
      <c r="AA79" s="72">
        <f>AB79-9</f>
        <v>45153</v>
      </c>
      <c r="AB79" s="72">
        <f>Z79+14</f>
        <v>45162</v>
      </c>
    </row>
    <row r="80" spans="1:28" ht="21" x14ac:dyDescent="0.35">
      <c r="A80" s="174"/>
      <c r="B80" s="79"/>
      <c r="C80" s="88"/>
      <c r="D80" s="88"/>
      <c r="E80" s="88"/>
      <c r="F80" s="88"/>
      <c r="G80" s="88"/>
      <c r="H80" s="88"/>
      <c r="I80" s="79"/>
      <c r="J80" s="79" t="s">
        <v>216</v>
      </c>
      <c r="K80" s="79"/>
      <c r="L80" s="79"/>
      <c r="M80" s="79"/>
      <c r="N80" s="79" t="s">
        <v>115</v>
      </c>
      <c r="O80" s="79"/>
      <c r="P80" s="79"/>
      <c r="Q80" s="79"/>
      <c r="R80" s="79"/>
      <c r="S80" s="79"/>
      <c r="T80" s="79"/>
      <c r="U80" s="89"/>
      <c r="V80" s="115">
        <v>45166</v>
      </c>
      <c r="W80" s="91"/>
      <c r="X80" s="81"/>
      <c r="Y80" s="81"/>
      <c r="Z80" s="81"/>
      <c r="AA80" s="81"/>
      <c r="AB80" s="81"/>
    </row>
    <row r="81" spans="1:28" ht="21" x14ac:dyDescent="0.35">
      <c r="A81" s="174"/>
      <c r="B81" s="99"/>
      <c r="C81" s="100"/>
      <c r="D81" s="100"/>
      <c r="E81" s="100"/>
      <c r="F81" s="100"/>
      <c r="G81" s="100"/>
      <c r="H81" s="100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102"/>
      <c r="V81" s="116"/>
      <c r="W81" s="87"/>
      <c r="X81" s="104"/>
      <c r="Y81" s="104"/>
      <c r="Z81" s="104"/>
      <c r="AA81" s="104"/>
      <c r="AB81" s="104"/>
    </row>
    <row r="82" spans="1:28" ht="21" x14ac:dyDescent="0.35">
      <c r="A82" s="174"/>
      <c r="B82" s="99"/>
      <c r="C82" s="100"/>
      <c r="D82" s="100"/>
      <c r="E82" s="100"/>
      <c r="F82" s="100"/>
      <c r="G82" s="100"/>
      <c r="H82" s="100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102"/>
      <c r="V82" s="116"/>
      <c r="W82" s="87"/>
      <c r="X82" s="104"/>
      <c r="Y82" s="104"/>
      <c r="Z82" s="104"/>
      <c r="AA82" s="104"/>
      <c r="AB82" s="104"/>
    </row>
    <row r="83" spans="1:28" ht="42" x14ac:dyDescent="0.35">
      <c r="A83" s="174"/>
      <c r="B83" s="92" t="s">
        <v>130</v>
      </c>
      <c r="C83" s="92" t="s">
        <v>200</v>
      </c>
      <c r="D83" s="92" t="s">
        <v>136</v>
      </c>
      <c r="E83" s="92" t="s">
        <v>86</v>
      </c>
      <c r="F83" s="92" t="s">
        <v>84</v>
      </c>
      <c r="G83" s="92" t="s">
        <v>88</v>
      </c>
      <c r="H83" s="93" t="str">
        <f>C79</f>
        <v>Banana Turtles</v>
      </c>
      <c r="I83" s="92" t="s">
        <v>81</v>
      </c>
      <c r="J83" s="92" t="s">
        <v>218</v>
      </c>
      <c r="K83" s="92"/>
      <c r="L83" s="92"/>
      <c r="M83" s="92"/>
      <c r="N83" s="92" t="s">
        <v>288</v>
      </c>
      <c r="O83" s="92"/>
      <c r="P83" s="92" t="s">
        <v>204</v>
      </c>
      <c r="Q83" s="92" t="s">
        <v>287</v>
      </c>
      <c r="R83" s="92" t="s">
        <v>287</v>
      </c>
      <c r="S83" s="92"/>
      <c r="T83" s="92"/>
      <c r="U83" s="94"/>
      <c r="V83" s="95"/>
      <c r="W83" s="96">
        <v>45181</v>
      </c>
      <c r="X83" s="72">
        <f>W83+1</f>
        <v>45182</v>
      </c>
      <c r="Y83" s="72">
        <f>W83-6</f>
        <v>45175</v>
      </c>
      <c r="Z83" s="72">
        <f>W83+2</f>
        <v>45183</v>
      </c>
      <c r="AA83" s="72">
        <f>AB83-9</f>
        <v>45188</v>
      </c>
      <c r="AB83" s="72">
        <f>Z83+14</f>
        <v>45197</v>
      </c>
    </row>
    <row r="84" spans="1:28" ht="21" x14ac:dyDescent="0.35">
      <c r="A84" s="174"/>
      <c r="B84" s="79"/>
      <c r="C84" s="88"/>
      <c r="D84" s="88"/>
      <c r="E84" s="88"/>
      <c r="F84" s="88"/>
      <c r="G84" s="88"/>
      <c r="H84" s="88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89" t="s">
        <v>104</v>
      </c>
      <c r="V84" s="90"/>
      <c r="W84" s="91"/>
      <c r="X84" s="81"/>
      <c r="Y84" s="81"/>
      <c r="Z84" s="81"/>
      <c r="AA84" s="81"/>
      <c r="AB84" s="81"/>
    </row>
    <row r="85" spans="1:28" ht="21" x14ac:dyDescent="0.35">
      <c r="A85" s="174"/>
      <c r="B85" s="79"/>
      <c r="C85" s="88"/>
      <c r="D85" s="88"/>
      <c r="E85" s="88"/>
      <c r="F85" s="88"/>
      <c r="G85" s="88"/>
      <c r="H85" s="88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89"/>
      <c r="V85" s="90"/>
      <c r="W85" s="91"/>
      <c r="X85" s="81"/>
      <c r="Y85" s="81"/>
      <c r="Z85" s="81"/>
      <c r="AA85" s="81"/>
      <c r="AB85" s="81"/>
    </row>
    <row r="86" spans="1:28" ht="21" x14ac:dyDescent="0.35">
      <c r="A86" s="174"/>
      <c r="B86" s="79"/>
      <c r="C86" s="88"/>
      <c r="D86" s="88"/>
      <c r="E86" s="88"/>
      <c r="F86" s="88"/>
      <c r="G86" s="88"/>
      <c r="H86" s="88"/>
      <c r="I86" s="79"/>
      <c r="J86" s="79"/>
      <c r="K86" s="79"/>
      <c r="L86" s="79"/>
      <c r="M86" s="79"/>
      <c r="N86" s="79"/>
      <c r="O86" s="79"/>
      <c r="P86" s="89"/>
      <c r="Q86" s="89"/>
      <c r="R86" s="79"/>
      <c r="S86" s="79"/>
      <c r="T86" s="79"/>
      <c r="U86" s="89"/>
      <c r="V86" s="90"/>
      <c r="W86" s="91"/>
      <c r="X86" s="81"/>
      <c r="Y86" s="81"/>
      <c r="Z86" s="81"/>
      <c r="AA86" s="81"/>
      <c r="AB86" s="81"/>
    </row>
    <row r="87" spans="1:28" ht="42" x14ac:dyDescent="0.35">
      <c r="A87" s="174"/>
      <c r="B87" s="92" t="s">
        <v>131</v>
      </c>
      <c r="C87" s="92" t="s">
        <v>88</v>
      </c>
      <c r="D87" s="92" t="s">
        <v>200</v>
      </c>
      <c r="E87" s="92" t="s">
        <v>136</v>
      </c>
      <c r="F87" s="92" t="s">
        <v>86</v>
      </c>
      <c r="G87" s="92" t="s">
        <v>84</v>
      </c>
      <c r="H87" s="93" t="str">
        <f>C83</f>
        <v>DaBears</v>
      </c>
      <c r="I87" s="92" t="s">
        <v>82</v>
      </c>
      <c r="J87" s="92" t="s">
        <v>219</v>
      </c>
      <c r="K87" s="92"/>
      <c r="L87" s="92"/>
      <c r="M87" s="92"/>
      <c r="N87" s="92" t="s">
        <v>289</v>
      </c>
      <c r="O87" s="92"/>
      <c r="P87" s="94"/>
      <c r="Q87" s="117"/>
      <c r="R87" s="118"/>
      <c r="S87" s="92" t="s">
        <v>83</v>
      </c>
      <c r="T87" s="92"/>
      <c r="U87" s="94"/>
      <c r="V87" s="95"/>
      <c r="W87" s="96">
        <v>45209</v>
      </c>
      <c r="X87" s="72">
        <f>W87+1</f>
        <v>45210</v>
      </c>
      <c r="Y87" s="72">
        <f>W87-6</f>
        <v>45203</v>
      </c>
      <c r="Z87" s="72">
        <f>W87+2</f>
        <v>45211</v>
      </c>
      <c r="AA87" s="72">
        <f>AB87-9</f>
        <v>45216</v>
      </c>
      <c r="AB87" s="72">
        <f>Z87+14</f>
        <v>45225</v>
      </c>
    </row>
    <row r="88" spans="1:28" ht="21" x14ac:dyDescent="0.35">
      <c r="A88" s="174"/>
      <c r="B88" s="73"/>
      <c r="C88" s="74"/>
      <c r="D88" s="74"/>
      <c r="E88" s="74"/>
      <c r="F88" s="74"/>
      <c r="G88" s="74"/>
      <c r="H88" s="74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5"/>
      <c r="V88" s="106"/>
      <c r="W88" s="77"/>
      <c r="X88" s="78"/>
      <c r="Y88" s="78"/>
      <c r="Z88" s="78"/>
      <c r="AA88" s="78"/>
      <c r="AB88" s="78"/>
    </row>
    <row r="89" spans="1:28" ht="21" x14ac:dyDescent="0.35">
      <c r="A89" s="174"/>
      <c r="B89" s="79"/>
      <c r="C89" s="88"/>
      <c r="D89" s="88"/>
      <c r="E89" s="88"/>
      <c r="F89" s="88"/>
      <c r="G89" s="88"/>
      <c r="H89" s="88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89"/>
      <c r="V89" s="90"/>
      <c r="W89" s="91"/>
      <c r="X89" s="81"/>
      <c r="Y89" s="81"/>
      <c r="Z89" s="81"/>
      <c r="AA89" s="81"/>
      <c r="AB89" s="81"/>
    </row>
    <row r="90" spans="1:28" ht="21" x14ac:dyDescent="0.35">
      <c r="A90" s="174"/>
      <c r="B90" s="79"/>
      <c r="C90" s="88"/>
      <c r="D90" s="88"/>
      <c r="E90" s="88"/>
      <c r="F90" s="88"/>
      <c r="G90" s="88"/>
      <c r="H90" s="88"/>
      <c r="I90" s="79"/>
      <c r="J90" s="79"/>
      <c r="K90" s="89"/>
      <c r="L90" s="79"/>
      <c r="M90" s="79"/>
      <c r="N90" s="79"/>
      <c r="O90" s="79"/>
      <c r="P90" s="79"/>
      <c r="Q90" s="79"/>
      <c r="R90" s="79"/>
      <c r="S90" s="79"/>
      <c r="T90" s="79"/>
      <c r="U90" s="89"/>
      <c r="V90" s="90"/>
      <c r="W90" s="91"/>
      <c r="X90" s="81"/>
      <c r="Y90" s="81"/>
      <c r="Z90" s="81"/>
      <c r="AA90" s="81"/>
      <c r="AB90" s="81"/>
    </row>
    <row r="91" spans="1:28" ht="42" x14ac:dyDescent="0.35">
      <c r="A91" s="174"/>
      <c r="B91" s="92" t="s">
        <v>132</v>
      </c>
      <c r="C91" s="92" t="s">
        <v>84</v>
      </c>
      <c r="D91" s="92" t="s">
        <v>88</v>
      </c>
      <c r="E91" s="92" t="s">
        <v>200</v>
      </c>
      <c r="F91" s="92" t="s">
        <v>136</v>
      </c>
      <c r="G91" s="92" t="s">
        <v>86</v>
      </c>
      <c r="H91" s="93" t="str">
        <f>C87</f>
        <v>T-Birds</v>
      </c>
      <c r="I91" s="92" t="s">
        <v>85</v>
      </c>
      <c r="J91" s="92" t="s">
        <v>220</v>
      </c>
      <c r="K91" s="179"/>
      <c r="L91" s="180"/>
      <c r="M91" s="92"/>
      <c r="N91" s="92" t="s">
        <v>290</v>
      </c>
      <c r="O91" s="92"/>
      <c r="P91" s="92" t="s">
        <v>281</v>
      </c>
      <c r="Q91" s="92" t="s">
        <v>290</v>
      </c>
      <c r="R91" s="92" t="s">
        <v>291</v>
      </c>
      <c r="S91" s="92"/>
      <c r="T91" s="92"/>
      <c r="U91" s="94"/>
      <c r="V91" s="95"/>
      <c r="W91" s="96">
        <v>45244</v>
      </c>
      <c r="X91" s="72">
        <f>W91+1</f>
        <v>45245</v>
      </c>
      <c r="Y91" s="72">
        <f>W91-13</f>
        <v>45231</v>
      </c>
      <c r="Z91" s="72">
        <f>W91+2</f>
        <v>45246</v>
      </c>
      <c r="AA91" s="72">
        <f>AB91-9</f>
        <v>45237</v>
      </c>
      <c r="AB91" s="119">
        <v>45246</v>
      </c>
    </row>
    <row r="92" spans="1:28" ht="21" x14ac:dyDescent="0.35">
      <c r="A92" s="174"/>
      <c r="B92" s="79"/>
      <c r="C92" s="88"/>
      <c r="D92" s="88"/>
      <c r="E92" s="88"/>
      <c r="F92" s="88"/>
      <c r="G92" s="88"/>
      <c r="H92" s="88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120"/>
      <c r="V92" s="90"/>
      <c r="W92" s="91"/>
      <c r="X92" s="81"/>
      <c r="Y92" s="81"/>
      <c r="Z92" s="81"/>
      <c r="AA92" s="81"/>
      <c r="AB92" s="81"/>
    </row>
    <row r="93" spans="1:28" ht="21" x14ac:dyDescent="0.35">
      <c r="A93" s="174"/>
      <c r="B93" s="79"/>
      <c r="C93" s="88"/>
      <c r="D93" s="88"/>
      <c r="E93" s="88"/>
      <c r="F93" s="88"/>
      <c r="G93" s="88"/>
      <c r="H93" s="88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121"/>
      <c r="V93" s="115"/>
      <c r="W93" s="91"/>
      <c r="X93" s="81"/>
      <c r="Y93" s="81"/>
      <c r="Z93" s="81"/>
      <c r="AA93" s="81"/>
      <c r="AB93" s="81"/>
    </row>
    <row r="94" spans="1:28" ht="21" x14ac:dyDescent="0.35">
      <c r="A94" s="174"/>
      <c r="B94" s="79"/>
      <c r="C94" s="88"/>
      <c r="D94" s="88"/>
      <c r="E94" s="88"/>
      <c r="F94" s="88"/>
      <c r="G94" s="88"/>
      <c r="H94" s="88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121"/>
      <c r="V94" s="115"/>
      <c r="W94" s="91"/>
      <c r="X94" s="81"/>
      <c r="Y94" s="81"/>
      <c r="Z94" s="81"/>
      <c r="AA94" s="81"/>
      <c r="AB94" s="81"/>
    </row>
    <row r="95" spans="1:28" ht="42" x14ac:dyDescent="0.35">
      <c r="A95" s="174"/>
      <c r="B95" s="92" t="s">
        <v>133</v>
      </c>
      <c r="C95" s="92" t="s">
        <v>86</v>
      </c>
      <c r="D95" s="92" t="s">
        <v>84</v>
      </c>
      <c r="E95" s="92" t="s">
        <v>88</v>
      </c>
      <c r="F95" s="92" t="s">
        <v>200</v>
      </c>
      <c r="G95" s="92" t="s">
        <v>136</v>
      </c>
      <c r="H95" s="93" t="str">
        <f>C91</f>
        <v>Wise Guys</v>
      </c>
      <c r="I95" s="92" t="s">
        <v>97</v>
      </c>
      <c r="J95" s="92" t="s">
        <v>221</v>
      </c>
      <c r="K95" s="92"/>
      <c r="L95" s="92"/>
      <c r="M95" s="92"/>
      <c r="N95" s="92" t="s">
        <v>92</v>
      </c>
      <c r="O95" s="92"/>
      <c r="P95" s="92"/>
      <c r="Q95" s="92" t="s">
        <v>92</v>
      </c>
      <c r="R95" s="92" t="s">
        <v>92</v>
      </c>
      <c r="S95" s="92"/>
      <c r="T95" s="92"/>
      <c r="U95" s="94"/>
      <c r="V95" s="95"/>
      <c r="W95" s="96">
        <v>45272</v>
      </c>
      <c r="X95" s="72">
        <f>W95+1</f>
        <v>45273</v>
      </c>
      <c r="Y95" s="72">
        <f>W95-6</f>
        <v>45266</v>
      </c>
      <c r="Z95" s="72">
        <f>W95+2</f>
        <v>45274</v>
      </c>
      <c r="AA95" s="72">
        <f>AB95-9</f>
        <v>45272</v>
      </c>
      <c r="AB95" s="72">
        <v>45281</v>
      </c>
    </row>
    <row r="96" spans="1:28" ht="21" x14ac:dyDescent="0.35">
      <c r="A96" s="174"/>
      <c r="B96" s="73"/>
      <c r="C96" s="73"/>
      <c r="D96" s="73"/>
      <c r="E96" s="73"/>
      <c r="F96" s="73"/>
      <c r="G96" s="73"/>
      <c r="H96" s="73"/>
      <c r="I96" s="73"/>
      <c r="J96" s="73" t="s">
        <v>225</v>
      </c>
      <c r="K96" s="73"/>
      <c r="L96" s="73"/>
      <c r="M96" s="73"/>
      <c r="N96" s="73" t="s">
        <v>223</v>
      </c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</row>
    <row r="97" spans="1:28" ht="21" x14ac:dyDescent="0.35">
      <c r="A97" s="174"/>
      <c r="B97" s="79"/>
      <c r="C97" s="88"/>
      <c r="D97" s="88"/>
      <c r="E97" s="88"/>
      <c r="F97" s="88"/>
      <c r="G97" s="88"/>
      <c r="H97" s="88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89"/>
      <c r="V97" s="90"/>
      <c r="W97" s="91"/>
      <c r="X97" s="81"/>
      <c r="Y97" s="81"/>
      <c r="Z97" s="81"/>
      <c r="AA97" s="81"/>
      <c r="AB97" s="81"/>
    </row>
    <row r="98" spans="1:28" ht="21.75" thickBot="1" x14ac:dyDescent="0.4">
      <c r="A98" s="175"/>
      <c r="B98" s="79"/>
      <c r="C98" s="88"/>
      <c r="D98" s="88"/>
      <c r="E98" s="88"/>
      <c r="F98" s="88"/>
      <c r="G98" s="88"/>
      <c r="H98" s="88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89"/>
      <c r="V98" s="90"/>
      <c r="W98" s="91"/>
      <c r="X98" s="81"/>
      <c r="Y98" s="81"/>
      <c r="Z98" s="81"/>
      <c r="AA98" s="81"/>
      <c r="AB98" s="81"/>
    </row>
  </sheetData>
  <mergeCells count="11">
    <mergeCell ref="A51:A74"/>
    <mergeCell ref="A75:A98"/>
    <mergeCell ref="D75:H75"/>
    <mergeCell ref="K91:L91"/>
    <mergeCell ref="A1:A2"/>
    <mergeCell ref="D1:H1"/>
    <mergeCell ref="J1:M1"/>
    <mergeCell ref="A3:A26"/>
    <mergeCell ref="A27:A50"/>
    <mergeCell ref="D27:H27"/>
    <mergeCell ref="K43:L43"/>
  </mergeCells>
  <pageMargins left="0.25" right="0.25" top="0.75" bottom="0.75" header="0.3" footer="0.3"/>
  <pageSetup scale="3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8F391-0962-4B9E-BD10-0F505BBD9074}">
  <sheetPr>
    <pageSetUpPr fitToPage="1"/>
  </sheetPr>
  <dimension ref="A1:K62"/>
  <sheetViews>
    <sheetView showGridLines="0" topLeftCell="A2" zoomScale="147" workbookViewId="0">
      <selection activeCell="C14" sqref="C14"/>
    </sheetView>
  </sheetViews>
  <sheetFormatPr defaultRowHeight="15" x14ac:dyDescent="0.25"/>
  <cols>
    <col min="1" max="1" width="5.28515625" style="135" customWidth="1"/>
    <col min="2" max="2" width="26.42578125" customWidth="1"/>
    <col min="3" max="3" width="56.140625" customWidth="1"/>
    <col min="4" max="4" width="53.28515625" customWidth="1"/>
    <col min="5" max="5" width="16" customWidth="1"/>
    <col min="7" max="7" width="28.140625" customWidth="1"/>
  </cols>
  <sheetData>
    <row r="1" spans="1:11" ht="18.75" x14ac:dyDescent="0.3">
      <c r="A1" s="200" t="s">
        <v>230</v>
      </c>
      <c r="B1" s="201"/>
      <c r="C1" s="154" t="s">
        <v>86</v>
      </c>
      <c r="D1" s="128"/>
      <c r="E1" s="128"/>
    </row>
    <row r="2" spans="1:11" ht="19.5" thickBot="1" x14ac:dyDescent="0.35">
      <c r="A2" s="133"/>
      <c r="B2" s="129"/>
      <c r="C2" s="155"/>
    </row>
    <row r="3" spans="1:11" ht="18.75" x14ac:dyDescent="0.3">
      <c r="A3" s="200" t="s">
        <v>256</v>
      </c>
      <c r="B3" s="201"/>
      <c r="C3" s="157">
        <v>44958</v>
      </c>
    </row>
    <row r="4" spans="1:11" ht="19.5" thickBot="1" x14ac:dyDescent="0.35">
      <c r="A4" s="133"/>
      <c r="B4" s="129"/>
      <c r="C4" s="63"/>
    </row>
    <row r="5" spans="1:11" ht="18.75" x14ac:dyDescent="0.3">
      <c r="A5" s="200" t="s">
        <v>231</v>
      </c>
      <c r="B5" s="202"/>
      <c r="C5" s="171" t="s">
        <v>271</v>
      </c>
    </row>
    <row r="6" spans="1:11" ht="15.75" thickBot="1" x14ac:dyDescent="0.3">
      <c r="A6" s="134"/>
      <c r="C6" s="172"/>
    </row>
    <row r="7" spans="1:11" ht="18.75" x14ac:dyDescent="0.3">
      <c r="A7" s="200" t="s">
        <v>243</v>
      </c>
      <c r="B7" s="201"/>
      <c r="C7" s="156" t="s">
        <v>299</v>
      </c>
    </row>
    <row r="8" spans="1:11" ht="15.75" thickBot="1" x14ac:dyDescent="0.3">
      <c r="A8" s="134"/>
      <c r="B8" s="130"/>
      <c r="C8" s="131"/>
    </row>
    <row r="9" spans="1:11" s="5" customFormat="1" ht="18.75" x14ac:dyDescent="0.3">
      <c r="A9" s="203" t="s">
        <v>234</v>
      </c>
      <c r="B9" s="204"/>
      <c r="C9" s="195" t="s">
        <v>229</v>
      </c>
      <c r="D9" s="195" t="s">
        <v>233</v>
      </c>
      <c r="E9" s="195" t="s">
        <v>232</v>
      </c>
      <c r="H9" s="127"/>
    </row>
    <row r="10" spans="1:11" ht="15.75" customHeight="1" thickBot="1" x14ac:dyDescent="0.3">
      <c r="A10" s="205"/>
      <c r="B10" s="206"/>
      <c r="C10" s="196"/>
      <c r="D10" s="196"/>
      <c r="E10" s="196"/>
    </row>
    <row r="11" spans="1:11" ht="35.25" customHeight="1" thickBot="1" x14ac:dyDescent="0.3">
      <c r="A11" s="197">
        <v>1</v>
      </c>
      <c r="B11" s="141" t="s">
        <v>235</v>
      </c>
      <c r="C11" s="136" t="s">
        <v>236</v>
      </c>
      <c r="D11" s="136" t="s">
        <v>237</v>
      </c>
      <c r="E11" s="163">
        <f>EDATE($C$3,-6)</f>
        <v>44774</v>
      </c>
      <c r="J11" s="123"/>
    </row>
    <row r="12" spans="1:11" ht="27.75" customHeight="1" x14ac:dyDescent="0.25">
      <c r="A12" s="198"/>
      <c r="B12" s="142"/>
      <c r="C12" s="148" t="s">
        <v>250</v>
      </c>
      <c r="D12" s="10"/>
      <c r="E12" s="143"/>
      <c r="J12" s="124"/>
    </row>
    <row r="13" spans="1:11" ht="23.25" customHeight="1" x14ac:dyDescent="0.25">
      <c r="A13" s="198"/>
      <c r="B13" s="143"/>
      <c r="C13" s="158" t="s">
        <v>251</v>
      </c>
      <c r="D13" s="137"/>
      <c r="E13" s="143"/>
      <c r="J13" s="125"/>
    </row>
    <row r="14" spans="1:11" ht="24" customHeight="1" x14ac:dyDescent="0.25">
      <c r="A14" s="198"/>
      <c r="B14" s="143"/>
      <c r="C14" s="158" t="s">
        <v>252</v>
      </c>
      <c r="D14" s="137"/>
      <c r="E14" s="143"/>
      <c r="J14" s="126"/>
    </row>
    <row r="15" spans="1:11" ht="18" customHeight="1" x14ac:dyDescent="0.25">
      <c r="A15" s="198"/>
      <c r="B15" s="142"/>
      <c r="C15" s="139"/>
      <c r="D15" s="137"/>
      <c r="E15" s="143"/>
      <c r="J15" s="126"/>
      <c r="K15" s="126"/>
    </row>
    <row r="16" spans="1:11" ht="18" customHeight="1" x14ac:dyDescent="0.25">
      <c r="A16" s="198"/>
      <c r="B16" s="143"/>
      <c r="C16" s="139"/>
      <c r="D16" s="137"/>
      <c r="E16" s="143"/>
      <c r="J16" s="126"/>
      <c r="K16" s="126"/>
    </row>
    <row r="17" spans="1:10" ht="18" customHeight="1" x14ac:dyDescent="0.25">
      <c r="A17" s="198"/>
      <c r="B17" s="143"/>
      <c r="C17" s="139"/>
      <c r="D17" s="137"/>
      <c r="E17" s="143"/>
      <c r="J17" s="125"/>
    </row>
    <row r="18" spans="1:10" ht="18" customHeight="1" x14ac:dyDescent="0.25">
      <c r="A18" s="198"/>
      <c r="B18" s="142"/>
      <c r="C18" s="139"/>
      <c r="D18" s="137"/>
      <c r="E18" s="143"/>
      <c r="J18" s="125"/>
    </row>
    <row r="19" spans="1:10" ht="18" customHeight="1" thickBot="1" x14ac:dyDescent="0.3">
      <c r="A19" s="199"/>
      <c r="B19" s="144"/>
      <c r="C19" s="140"/>
      <c r="D19" s="138"/>
      <c r="E19" s="144"/>
      <c r="J19" s="125"/>
    </row>
    <row r="20" spans="1:10" ht="41.25" customHeight="1" thickBot="1" x14ac:dyDescent="0.3">
      <c r="A20" s="192">
        <v>2</v>
      </c>
      <c r="B20" s="145" t="s">
        <v>227</v>
      </c>
      <c r="C20" s="136" t="s">
        <v>238</v>
      </c>
      <c r="D20" s="149" t="s">
        <v>239</v>
      </c>
      <c r="E20" s="164">
        <f>EDATE($C$3,-5)</f>
        <v>44805</v>
      </c>
      <c r="J20" s="125"/>
    </row>
    <row r="21" spans="1:10" ht="36" customHeight="1" x14ac:dyDescent="0.25">
      <c r="A21" s="193"/>
      <c r="B21" s="142"/>
      <c r="C21" s="136" t="s">
        <v>244</v>
      </c>
      <c r="D21" s="132"/>
      <c r="E21" s="143"/>
      <c r="J21" s="124"/>
    </row>
    <row r="22" spans="1:10" ht="28.5" customHeight="1" x14ac:dyDescent="0.25">
      <c r="A22" s="193"/>
      <c r="B22" s="143"/>
      <c r="C22" s="147" t="s">
        <v>249</v>
      </c>
      <c r="D22" s="137"/>
      <c r="E22" s="143"/>
    </row>
    <row r="23" spans="1:10" ht="18" customHeight="1" x14ac:dyDescent="0.25">
      <c r="A23" s="193"/>
      <c r="B23" s="143"/>
      <c r="C23" s="139"/>
      <c r="D23" s="137"/>
      <c r="E23" s="143"/>
    </row>
    <row r="24" spans="1:10" ht="18" customHeight="1" x14ac:dyDescent="0.25">
      <c r="A24" s="193"/>
      <c r="B24" s="142"/>
      <c r="C24" s="139"/>
      <c r="D24" s="137"/>
      <c r="E24" s="143"/>
    </row>
    <row r="25" spans="1:10" ht="18" customHeight="1" x14ac:dyDescent="0.25">
      <c r="A25" s="193"/>
      <c r="B25" s="143"/>
      <c r="C25" s="139"/>
      <c r="D25" s="137"/>
      <c r="E25" s="143"/>
    </row>
    <row r="26" spans="1:10" ht="18" customHeight="1" x14ac:dyDescent="0.25">
      <c r="A26" s="193"/>
      <c r="B26" s="143"/>
      <c r="C26" s="139"/>
      <c r="D26" s="137"/>
      <c r="E26" s="143"/>
    </row>
    <row r="27" spans="1:10" ht="18" customHeight="1" x14ac:dyDescent="0.25">
      <c r="A27" s="193"/>
      <c r="B27" s="146"/>
      <c r="C27" s="139"/>
      <c r="D27" s="137"/>
      <c r="E27" s="143"/>
    </row>
    <row r="28" spans="1:10" ht="18" customHeight="1" x14ac:dyDescent="0.25">
      <c r="A28" s="193"/>
      <c r="B28" s="143"/>
      <c r="C28" s="139"/>
      <c r="D28" s="137"/>
      <c r="E28" s="143"/>
    </row>
    <row r="29" spans="1:10" ht="18" customHeight="1" x14ac:dyDescent="0.25">
      <c r="A29" s="193"/>
      <c r="B29" s="143"/>
      <c r="C29" s="139"/>
      <c r="D29" s="137"/>
      <c r="E29" s="143"/>
    </row>
    <row r="30" spans="1:10" ht="18" customHeight="1" thickBot="1" x14ac:dyDescent="0.3">
      <c r="A30" s="194"/>
      <c r="B30" s="144"/>
      <c r="C30" s="144"/>
      <c r="D30" s="138"/>
      <c r="E30" s="144"/>
    </row>
    <row r="31" spans="1:10" ht="18" customHeight="1" thickBot="1" x14ac:dyDescent="0.3">
      <c r="A31" s="192">
        <v>3</v>
      </c>
      <c r="B31" s="145" t="s">
        <v>240</v>
      </c>
      <c r="C31" s="136" t="s">
        <v>241</v>
      </c>
      <c r="D31" s="153" t="s">
        <v>242</v>
      </c>
      <c r="E31" s="164">
        <f>EDATE($C$3,-5)</f>
        <v>44805</v>
      </c>
    </row>
    <row r="32" spans="1:10" ht="18" customHeight="1" x14ac:dyDescent="0.25">
      <c r="A32" s="193"/>
      <c r="B32" s="142"/>
      <c r="C32" s="139"/>
      <c r="D32" s="132"/>
      <c r="E32" s="143"/>
    </row>
    <row r="33" spans="1:5" ht="18" customHeight="1" x14ac:dyDescent="0.25">
      <c r="A33" s="193"/>
      <c r="B33" s="143"/>
      <c r="C33" s="139"/>
      <c r="D33" s="137"/>
      <c r="E33" s="143"/>
    </row>
    <row r="34" spans="1:5" ht="15.75" thickBot="1" x14ac:dyDescent="0.3">
      <c r="A34" s="194"/>
      <c r="B34" s="144"/>
      <c r="C34" s="140"/>
      <c r="D34" s="138"/>
      <c r="E34" s="144"/>
    </row>
    <row r="35" spans="1:5" ht="45.75" thickBot="1" x14ac:dyDescent="0.3">
      <c r="A35" s="192">
        <v>4</v>
      </c>
      <c r="B35" s="145" t="s">
        <v>245</v>
      </c>
      <c r="C35" s="136" t="s">
        <v>264</v>
      </c>
      <c r="D35" s="153" t="s">
        <v>242</v>
      </c>
      <c r="E35" s="164">
        <f>EDATE($C$3,-5)</f>
        <v>44805</v>
      </c>
    </row>
    <row r="36" spans="1:5" x14ac:dyDescent="0.25">
      <c r="A36" s="193"/>
      <c r="B36" s="142"/>
      <c r="C36" s="139"/>
      <c r="D36" s="132"/>
      <c r="E36" s="143"/>
    </row>
    <row r="37" spans="1:5" x14ac:dyDescent="0.25">
      <c r="A37" s="193"/>
      <c r="B37" s="143"/>
      <c r="C37" s="139"/>
      <c r="D37" s="137"/>
      <c r="E37" s="143"/>
    </row>
    <row r="38" spans="1:5" ht="15.75" thickBot="1" x14ac:dyDescent="0.3">
      <c r="A38" s="194"/>
      <c r="B38" s="144"/>
      <c r="C38" s="140"/>
      <c r="D38" s="138"/>
      <c r="E38" s="144"/>
    </row>
    <row r="39" spans="1:5" ht="60.75" thickBot="1" x14ac:dyDescent="0.3">
      <c r="A39" s="192">
        <v>5</v>
      </c>
      <c r="B39" s="145" t="s">
        <v>246</v>
      </c>
      <c r="C39" s="136" t="s">
        <v>247</v>
      </c>
      <c r="D39" s="153" t="s">
        <v>255</v>
      </c>
      <c r="E39" s="164">
        <f>EDATE($C$3,-4)</f>
        <v>44835</v>
      </c>
    </row>
    <row r="40" spans="1:5" x14ac:dyDescent="0.25">
      <c r="A40" s="193"/>
      <c r="B40" s="150"/>
      <c r="C40" s="151"/>
      <c r="D40" s="132"/>
      <c r="E40" s="143"/>
    </row>
    <row r="41" spans="1:5" x14ac:dyDescent="0.25">
      <c r="A41" s="193"/>
      <c r="B41" s="150"/>
      <c r="C41" s="152" t="s">
        <v>248</v>
      </c>
      <c r="D41" s="137"/>
      <c r="E41" s="143"/>
    </row>
    <row r="42" spans="1:5" x14ac:dyDescent="0.25">
      <c r="A42" s="193"/>
      <c r="B42" s="142"/>
      <c r="C42" s="139"/>
      <c r="D42" s="137"/>
      <c r="E42" s="143"/>
    </row>
    <row r="43" spans="1:5" x14ac:dyDescent="0.25">
      <c r="A43" s="193"/>
      <c r="B43" s="143"/>
      <c r="C43" s="152" t="s">
        <v>253</v>
      </c>
      <c r="D43" s="137"/>
      <c r="E43" s="143"/>
    </row>
    <row r="44" spans="1:5" x14ac:dyDescent="0.25">
      <c r="A44" s="193"/>
      <c r="B44" s="143"/>
      <c r="C44" s="152"/>
      <c r="D44" s="137"/>
      <c r="E44" s="143"/>
    </row>
    <row r="45" spans="1:5" ht="25.5" customHeight="1" x14ac:dyDescent="0.25">
      <c r="A45" s="193"/>
      <c r="B45" s="143"/>
      <c r="C45" s="147" t="s">
        <v>254</v>
      </c>
      <c r="D45" s="137"/>
      <c r="E45" s="143"/>
    </row>
    <row r="46" spans="1:5" ht="15.75" thickBot="1" x14ac:dyDescent="0.3">
      <c r="A46" s="194"/>
      <c r="B46" s="144"/>
      <c r="C46" s="140"/>
      <c r="D46" s="138"/>
      <c r="E46" s="144"/>
    </row>
    <row r="47" spans="1:5" ht="60.75" thickBot="1" x14ac:dyDescent="0.3">
      <c r="A47" s="192">
        <v>6</v>
      </c>
      <c r="B47" s="145" t="s">
        <v>257</v>
      </c>
      <c r="C47" s="136" t="s">
        <v>258</v>
      </c>
      <c r="D47" s="153" t="s">
        <v>255</v>
      </c>
      <c r="E47" s="164">
        <f>EDATE($C$3,-2)</f>
        <v>44896</v>
      </c>
    </row>
    <row r="48" spans="1:5" x14ac:dyDescent="0.25">
      <c r="A48" s="193"/>
      <c r="B48" s="150"/>
      <c r="C48" s="151"/>
      <c r="D48" s="132"/>
      <c r="E48" s="143"/>
    </row>
    <row r="49" spans="1:5" x14ac:dyDescent="0.25">
      <c r="A49" s="193"/>
      <c r="B49" s="150"/>
      <c r="C49" s="160" t="s">
        <v>261</v>
      </c>
      <c r="D49" s="159">
        <v>20</v>
      </c>
      <c r="E49" s="143"/>
    </row>
    <row r="50" spans="1:5" x14ac:dyDescent="0.25">
      <c r="A50" s="193"/>
      <c r="B50" s="142"/>
      <c r="C50" s="160" t="s">
        <v>259</v>
      </c>
      <c r="D50" s="159">
        <v>3</v>
      </c>
      <c r="E50" s="143"/>
    </row>
    <row r="51" spans="1:5" x14ac:dyDescent="0.25">
      <c r="A51" s="193"/>
      <c r="B51" s="143"/>
      <c r="C51" s="160" t="s">
        <v>260</v>
      </c>
      <c r="D51" s="161">
        <v>18</v>
      </c>
      <c r="E51" s="143"/>
    </row>
    <row r="52" spans="1:5" ht="17.25" x14ac:dyDescent="0.4">
      <c r="A52" s="193"/>
      <c r="B52" s="143"/>
      <c r="C52" s="160" t="s">
        <v>262</v>
      </c>
      <c r="D52" s="165">
        <v>3</v>
      </c>
      <c r="E52" s="143"/>
    </row>
    <row r="53" spans="1:5" x14ac:dyDescent="0.25">
      <c r="A53" s="193"/>
      <c r="B53" s="143"/>
      <c r="C53" s="160" t="s">
        <v>263</v>
      </c>
      <c r="D53" s="159">
        <f>SUM(D49:D52)</f>
        <v>44</v>
      </c>
      <c r="E53" s="143"/>
    </row>
    <row r="54" spans="1:5" ht="15.75" thickBot="1" x14ac:dyDescent="0.3">
      <c r="A54" s="194"/>
      <c r="B54" s="144"/>
      <c r="C54" s="162"/>
      <c r="D54" s="138"/>
      <c r="E54" s="144"/>
    </row>
    <row r="55" spans="1:5" ht="30.75" thickBot="1" x14ac:dyDescent="0.3">
      <c r="A55" s="192">
        <v>7</v>
      </c>
      <c r="B55" s="145" t="s">
        <v>265</v>
      </c>
      <c r="C55" s="136" t="s">
        <v>266</v>
      </c>
      <c r="D55" s="153" t="s">
        <v>267</v>
      </c>
      <c r="E55" s="164">
        <f>EDATE($C$3,-2)</f>
        <v>44896</v>
      </c>
    </row>
    <row r="56" spans="1:5" x14ac:dyDescent="0.25">
      <c r="A56" s="193"/>
      <c r="B56" s="142"/>
      <c r="C56" s="139"/>
      <c r="D56" s="132"/>
      <c r="E56" s="143"/>
    </row>
    <row r="57" spans="1:5" x14ac:dyDescent="0.25">
      <c r="A57" s="193"/>
      <c r="B57" s="143"/>
      <c r="C57" s="139" t="s">
        <v>269</v>
      </c>
      <c r="D57" s="166" t="s">
        <v>270</v>
      </c>
      <c r="E57" s="143"/>
    </row>
    <row r="58" spans="1:5" ht="15.75" thickBot="1" x14ac:dyDescent="0.3">
      <c r="A58" s="194"/>
      <c r="B58" s="144"/>
      <c r="C58" s="140"/>
      <c r="D58" s="138"/>
      <c r="E58" s="144"/>
    </row>
    <row r="59" spans="1:5" ht="30.75" thickBot="1" x14ac:dyDescent="0.3">
      <c r="A59" s="192">
        <v>8</v>
      </c>
      <c r="B59" s="145" t="s">
        <v>268</v>
      </c>
      <c r="C59" s="136" t="s">
        <v>266</v>
      </c>
      <c r="D59" s="153" t="s">
        <v>267</v>
      </c>
      <c r="E59" s="164">
        <f>EDATE($C$3,-1)</f>
        <v>44927</v>
      </c>
    </row>
    <row r="60" spans="1:5" x14ac:dyDescent="0.25">
      <c r="A60" s="193"/>
      <c r="B60" s="142"/>
      <c r="C60" s="139"/>
      <c r="D60" s="132"/>
      <c r="E60" s="143"/>
    </row>
    <row r="61" spans="1:5" x14ac:dyDescent="0.25">
      <c r="A61" s="193"/>
      <c r="B61" s="143"/>
      <c r="C61" s="139"/>
      <c r="D61" s="137"/>
      <c r="E61" s="143"/>
    </row>
    <row r="62" spans="1:5" ht="15.75" thickBot="1" x14ac:dyDescent="0.3">
      <c r="A62" s="194"/>
      <c r="B62" s="144"/>
      <c r="C62" s="140"/>
      <c r="D62" s="138"/>
      <c r="E62" s="144"/>
    </row>
  </sheetData>
  <mergeCells count="16">
    <mergeCell ref="A1:B1"/>
    <mergeCell ref="A3:B3"/>
    <mergeCell ref="A5:B5"/>
    <mergeCell ref="A7:B7"/>
    <mergeCell ref="A9:B10"/>
    <mergeCell ref="A39:A46"/>
    <mergeCell ref="A47:A54"/>
    <mergeCell ref="A55:A58"/>
    <mergeCell ref="A59:A62"/>
    <mergeCell ref="E9:E10"/>
    <mergeCell ref="D9:D10"/>
    <mergeCell ref="A11:A19"/>
    <mergeCell ref="A20:A30"/>
    <mergeCell ref="A31:A34"/>
    <mergeCell ref="A35:A38"/>
    <mergeCell ref="C9:C10"/>
  </mergeCells>
  <hyperlinks>
    <hyperlink ref="C22" r:id="rId1" xr:uid="{E08C8479-1F9C-43C8-B3F8-EBAD49F2A9A9}"/>
    <hyperlink ref="C12" r:id="rId2" xr:uid="{4CEDBC29-4D55-476A-971F-B8FA4813A0B2}"/>
    <hyperlink ref="C41" r:id="rId3" xr:uid="{0F113545-7452-4DDE-8213-EA30486A30C4}"/>
    <hyperlink ref="C14" r:id="rId4" xr:uid="{045AAF40-10C5-423F-92A9-BFDCA9A42BC3}"/>
    <hyperlink ref="C13" r:id="rId5" xr:uid="{068375D8-D0C5-4FC9-AA11-2CAEDFDB2B21}"/>
    <hyperlink ref="C43" r:id="rId6" xr:uid="{61F49738-FBB5-4D94-8A75-F273D21A3714}"/>
    <hyperlink ref="C45" r:id="rId7" xr:uid="{A4092268-E367-4410-9B49-96F05D43FC1E}"/>
  </hyperlinks>
  <printOptions horizontalCentered="1"/>
  <pageMargins left="0.25" right="0.25" top="0.75" bottom="0.75" header="0.3" footer="0.3"/>
  <pageSetup scale="54" orientation="portrait" r:id="rId8"/>
  <headerFooter>
    <oddHeader>&amp;C&amp;"-,Bold"&amp;18TROOP MEETING PLAN</oddHeader>
    <oddFooter>&amp;L&amp;"-,Italic"Troop Program Features
Volumes I, II, III&amp;CMeeting Plan
Page &amp;P of &amp;N&amp;RBSA # 33110
BSA # 33111
BSA # 33112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8"/>
  <sheetViews>
    <sheetView showGridLines="0" zoomScale="160" zoomScaleNormal="160" workbookViewId="0">
      <selection activeCell="B47" sqref="B47"/>
    </sheetView>
  </sheetViews>
  <sheetFormatPr defaultRowHeight="15" x14ac:dyDescent="0.25"/>
  <cols>
    <col min="1" max="1" width="24.7109375" style="20" customWidth="1"/>
    <col min="2" max="2" width="73.140625" style="20" customWidth="1"/>
    <col min="3" max="3" width="17.140625" style="20" customWidth="1"/>
    <col min="4" max="16384" width="9.140625" style="20"/>
  </cols>
  <sheetData>
    <row r="1" spans="1:3" x14ac:dyDescent="0.25">
      <c r="A1" s="45" t="s">
        <v>41</v>
      </c>
      <c r="B1" s="170"/>
    </row>
    <row r="2" spans="1:3" x14ac:dyDescent="0.25">
      <c r="A2" s="45" t="s">
        <v>42</v>
      </c>
      <c r="B2" s="21"/>
    </row>
    <row r="3" spans="1:3" ht="15.75" thickBot="1" x14ac:dyDescent="0.3">
      <c r="A3" s="22"/>
      <c r="B3" s="22"/>
      <c r="C3" s="22"/>
    </row>
    <row r="4" spans="1:3" s="23" customFormat="1" ht="18.75" x14ac:dyDescent="0.25">
      <c r="A4" s="23" t="s">
        <v>4</v>
      </c>
      <c r="B4" s="24" t="s">
        <v>1</v>
      </c>
      <c r="C4" s="24" t="s">
        <v>3</v>
      </c>
    </row>
    <row r="5" spans="1:3" ht="15.75" thickBot="1" x14ac:dyDescent="0.3">
      <c r="A5" s="22"/>
      <c r="B5" s="25"/>
      <c r="C5" s="25"/>
    </row>
    <row r="6" spans="1:3" ht="30" customHeight="1" thickBot="1" x14ac:dyDescent="0.3">
      <c r="A6" s="26" t="s">
        <v>26</v>
      </c>
      <c r="B6" s="27"/>
      <c r="C6" s="28"/>
    </row>
    <row r="7" spans="1:3" ht="15.75" thickBot="1" x14ac:dyDescent="0.3">
      <c r="A7" s="32">
        <v>0.72916666666666663</v>
      </c>
      <c r="B7" s="35" t="s">
        <v>175</v>
      </c>
      <c r="C7" s="31" t="s">
        <v>32</v>
      </c>
    </row>
    <row r="8" spans="1:3" ht="15.75" thickBot="1" x14ac:dyDescent="0.3">
      <c r="A8" s="29"/>
      <c r="B8" s="35" t="s">
        <v>18</v>
      </c>
      <c r="C8" s="31" t="s">
        <v>172</v>
      </c>
    </row>
    <row r="9" spans="1:3" ht="15.75" thickBot="1" x14ac:dyDescent="0.3">
      <c r="A9" s="29"/>
      <c r="B9" s="35" t="s">
        <v>20</v>
      </c>
      <c r="C9" s="31" t="s">
        <v>32</v>
      </c>
    </row>
    <row r="10" spans="1:3" ht="15.75" thickBot="1" x14ac:dyDescent="0.3">
      <c r="A10" s="29"/>
      <c r="B10" s="35" t="s">
        <v>180</v>
      </c>
      <c r="C10" s="31" t="s">
        <v>272</v>
      </c>
    </row>
    <row r="11" spans="1:3" ht="15.75" thickBot="1" x14ac:dyDescent="0.3">
      <c r="A11" s="29"/>
      <c r="B11" s="35" t="s">
        <v>181</v>
      </c>
      <c r="C11" s="31"/>
    </row>
    <row r="12" spans="1:3" ht="15.75" thickBot="1" x14ac:dyDescent="0.3">
      <c r="A12" s="29"/>
      <c r="B12" s="35" t="s">
        <v>182</v>
      </c>
      <c r="C12" s="31"/>
    </row>
    <row r="13" spans="1:3" ht="15.75" thickBot="1" x14ac:dyDescent="0.3">
      <c r="A13" s="29"/>
      <c r="B13" s="35" t="s">
        <v>179</v>
      </c>
      <c r="C13" s="31"/>
    </row>
    <row r="14" spans="1:3" ht="15.75" thickBot="1" x14ac:dyDescent="0.3">
      <c r="A14" s="29"/>
      <c r="B14" s="35" t="s">
        <v>183</v>
      </c>
      <c r="C14" s="31"/>
    </row>
    <row r="15" spans="1:3" ht="15.75" thickBot="1" x14ac:dyDescent="0.3">
      <c r="A15" s="29"/>
      <c r="B15" s="35" t="s">
        <v>21</v>
      </c>
      <c r="C15" s="31" t="s">
        <v>32</v>
      </c>
    </row>
    <row r="16" spans="1:3" ht="15.75" thickBot="1" x14ac:dyDescent="0.3">
      <c r="A16" s="32">
        <v>0.9375</v>
      </c>
      <c r="B16" s="35" t="s">
        <v>45</v>
      </c>
      <c r="C16" s="31"/>
    </row>
    <row r="17" spans="1:3" ht="30" customHeight="1" thickBot="1" x14ac:dyDescent="0.3">
      <c r="A17" s="26" t="s">
        <v>27</v>
      </c>
      <c r="B17" s="27"/>
      <c r="C17" s="28"/>
    </row>
    <row r="18" spans="1:3" ht="30.75" thickBot="1" x14ac:dyDescent="0.3">
      <c r="A18" s="32">
        <v>0.27083333333333331</v>
      </c>
      <c r="B18" s="35" t="s">
        <v>19</v>
      </c>
      <c r="C18" s="31" t="s">
        <v>33</v>
      </c>
    </row>
    <row r="19" spans="1:3" ht="30.75" thickBot="1" x14ac:dyDescent="0.3">
      <c r="A19" s="32">
        <v>0.29166666666666669</v>
      </c>
      <c r="B19" s="35" t="s">
        <v>17</v>
      </c>
      <c r="C19" s="31"/>
    </row>
    <row r="20" spans="1:3" ht="15.75" thickBot="1" x14ac:dyDescent="0.3">
      <c r="A20" s="33">
        <v>0.3125</v>
      </c>
      <c r="B20" s="35" t="s">
        <v>22</v>
      </c>
      <c r="C20" s="31"/>
    </row>
    <row r="21" spans="1:3" ht="15.75" thickBot="1" x14ac:dyDescent="0.3">
      <c r="A21" s="34">
        <v>0.33333333333333331</v>
      </c>
      <c r="B21" s="36" t="s">
        <v>24</v>
      </c>
      <c r="C21" s="31" t="s">
        <v>34</v>
      </c>
    </row>
    <row r="22" spans="1:3" ht="15.75" thickBot="1" x14ac:dyDescent="0.3">
      <c r="A22" s="25"/>
      <c r="B22" s="36" t="s">
        <v>23</v>
      </c>
      <c r="C22" s="31" t="s">
        <v>35</v>
      </c>
    </row>
    <row r="23" spans="1:3" s="39" customFormat="1" ht="24" customHeight="1" thickBot="1" x14ac:dyDescent="0.3">
      <c r="A23" s="40" t="s">
        <v>25</v>
      </c>
      <c r="B23" s="42"/>
      <c r="C23" s="38" t="s">
        <v>31</v>
      </c>
    </row>
    <row r="24" spans="1:3" ht="130.5" customHeight="1" thickBot="1" x14ac:dyDescent="0.3">
      <c r="A24" s="32" t="s">
        <v>43</v>
      </c>
      <c r="B24" s="30"/>
      <c r="C24" s="31" t="s">
        <v>36</v>
      </c>
    </row>
    <row r="25" spans="1:3" s="41" customFormat="1" ht="24" customHeight="1" thickBot="1" x14ac:dyDescent="0.3">
      <c r="A25" s="40" t="s">
        <v>30</v>
      </c>
      <c r="B25" s="43"/>
      <c r="C25" s="44"/>
    </row>
    <row r="26" spans="1:3" ht="15.75" thickBot="1" x14ac:dyDescent="0.3">
      <c r="A26" s="32">
        <v>0.47916666666666669</v>
      </c>
      <c r="B26" s="35" t="s">
        <v>28</v>
      </c>
      <c r="C26" s="31" t="s">
        <v>34</v>
      </c>
    </row>
    <row r="27" spans="1:3" ht="15.75" thickBot="1" x14ac:dyDescent="0.3">
      <c r="A27" s="29" t="s">
        <v>29</v>
      </c>
      <c r="B27" s="35" t="s">
        <v>30</v>
      </c>
      <c r="C27" s="31"/>
    </row>
    <row r="28" spans="1:3" ht="15.75" thickBot="1" x14ac:dyDescent="0.3">
      <c r="A28" s="37">
        <v>0.52083333333333337</v>
      </c>
      <c r="B28" s="36" t="s">
        <v>24</v>
      </c>
      <c r="C28" s="31" t="s">
        <v>34</v>
      </c>
    </row>
    <row r="29" spans="1:3" s="39" customFormat="1" ht="24" customHeight="1" thickBot="1" x14ac:dyDescent="0.3">
      <c r="A29" s="40" t="s">
        <v>37</v>
      </c>
      <c r="B29" s="42"/>
      <c r="C29" s="38" t="s">
        <v>31</v>
      </c>
    </row>
    <row r="30" spans="1:3" ht="130.5" customHeight="1" thickBot="1" x14ac:dyDescent="0.3">
      <c r="A30" s="32" t="s">
        <v>44</v>
      </c>
      <c r="B30" s="30"/>
      <c r="C30" s="31" t="s">
        <v>36</v>
      </c>
    </row>
    <row r="31" spans="1:3" s="41" customFormat="1" ht="24" customHeight="1" thickBot="1" x14ac:dyDescent="0.3">
      <c r="A31" s="40" t="s">
        <v>38</v>
      </c>
      <c r="B31" s="43"/>
      <c r="C31" s="44"/>
    </row>
    <row r="32" spans="1:3" ht="15.75" thickBot="1" x14ac:dyDescent="0.3">
      <c r="A32" s="32">
        <v>0.6875</v>
      </c>
      <c r="B32" s="35" t="s">
        <v>39</v>
      </c>
      <c r="C32" s="31" t="s">
        <v>34</v>
      </c>
    </row>
    <row r="33" spans="1:3" ht="15.75" thickBot="1" x14ac:dyDescent="0.3">
      <c r="A33" s="32">
        <v>0.72916666666666663</v>
      </c>
      <c r="B33" s="35" t="s">
        <v>40</v>
      </c>
      <c r="C33" s="31"/>
    </row>
    <row r="34" spans="1:3" ht="15.75" thickBot="1" x14ac:dyDescent="0.3">
      <c r="A34" s="37">
        <v>0.75</v>
      </c>
      <c r="B34" s="36" t="s">
        <v>24</v>
      </c>
      <c r="C34" s="31" t="s">
        <v>34</v>
      </c>
    </row>
    <row r="35" spans="1:3" s="41" customFormat="1" ht="24" customHeight="1" thickBot="1" x14ac:dyDescent="0.3">
      <c r="A35" s="40" t="s">
        <v>52</v>
      </c>
      <c r="B35" s="43"/>
      <c r="C35" s="44"/>
    </row>
    <row r="36" spans="1:3" ht="130.5" customHeight="1" thickBot="1" x14ac:dyDescent="0.3">
      <c r="A36" s="32">
        <v>0.83333333333333337</v>
      </c>
      <c r="B36" s="30"/>
      <c r="C36" s="31" t="s">
        <v>36</v>
      </c>
    </row>
    <row r="37" spans="1:3" ht="15.75" thickBot="1" x14ac:dyDescent="0.3">
      <c r="A37" s="32">
        <v>0.875</v>
      </c>
      <c r="B37" s="35" t="s">
        <v>21</v>
      </c>
      <c r="C37" s="31" t="s">
        <v>32</v>
      </c>
    </row>
    <row r="38" spans="1:3" ht="15.75" thickBot="1" x14ac:dyDescent="0.3">
      <c r="A38" s="32">
        <v>0.91666666666666663</v>
      </c>
      <c r="B38" s="35" t="s">
        <v>45</v>
      </c>
      <c r="C38" s="31"/>
    </row>
    <row r="39" spans="1:3" ht="30" customHeight="1" thickBot="1" x14ac:dyDescent="0.3">
      <c r="A39" s="46" t="s">
        <v>46</v>
      </c>
      <c r="B39" s="27"/>
      <c r="C39" s="28"/>
    </row>
    <row r="40" spans="1:3" ht="30.75" thickBot="1" x14ac:dyDescent="0.3">
      <c r="A40" s="32">
        <v>0.27083333333333331</v>
      </c>
      <c r="B40" s="35" t="s">
        <v>19</v>
      </c>
      <c r="C40" s="31" t="s">
        <v>33</v>
      </c>
    </row>
    <row r="41" spans="1:3" ht="30.75" thickBot="1" x14ac:dyDescent="0.3">
      <c r="A41" s="32">
        <v>0.29166666666666669</v>
      </c>
      <c r="B41" s="35" t="s">
        <v>17</v>
      </c>
      <c r="C41" s="31"/>
    </row>
    <row r="42" spans="1:3" ht="15.75" thickBot="1" x14ac:dyDescent="0.3">
      <c r="A42" s="33">
        <v>0.3125</v>
      </c>
      <c r="B42" s="35" t="s">
        <v>22</v>
      </c>
      <c r="C42" s="31"/>
    </row>
    <row r="43" spans="1:3" ht="15.75" thickBot="1" x14ac:dyDescent="0.3">
      <c r="A43" s="34">
        <v>0.33333333333333331</v>
      </c>
      <c r="B43" s="36" t="s">
        <v>24</v>
      </c>
      <c r="C43" s="31" t="s">
        <v>34</v>
      </c>
    </row>
    <row r="44" spans="1:3" ht="15.75" thickBot="1" x14ac:dyDescent="0.3">
      <c r="A44" s="25"/>
      <c r="B44" s="36" t="s">
        <v>23</v>
      </c>
      <c r="C44" s="31" t="s">
        <v>35</v>
      </c>
    </row>
    <row r="45" spans="1:3" ht="15.75" thickBot="1" x14ac:dyDescent="0.3">
      <c r="A45" s="32">
        <v>0.35416666666666669</v>
      </c>
      <c r="B45" s="35" t="s">
        <v>47</v>
      </c>
      <c r="C45" s="31" t="s">
        <v>51</v>
      </c>
    </row>
    <row r="46" spans="1:3" s="39" customFormat="1" ht="24" customHeight="1" thickBot="1" x14ac:dyDescent="0.3">
      <c r="A46" s="40" t="s">
        <v>48</v>
      </c>
      <c r="B46" s="42"/>
      <c r="C46" s="38" t="s">
        <v>31</v>
      </c>
    </row>
    <row r="47" spans="1:3" ht="130.5" customHeight="1" thickBot="1" x14ac:dyDescent="0.3">
      <c r="A47" s="32" t="s">
        <v>49</v>
      </c>
      <c r="B47" s="30"/>
      <c r="C47" s="31" t="s">
        <v>36</v>
      </c>
    </row>
    <row r="48" spans="1:3" ht="15.75" thickBot="1" x14ac:dyDescent="0.3">
      <c r="A48" s="32">
        <v>0.45833333333333331</v>
      </c>
      <c r="B48" s="35" t="s">
        <v>50</v>
      </c>
      <c r="C48" s="31" t="s">
        <v>32</v>
      </c>
    </row>
  </sheetData>
  <phoneticPr fontId="0" type="noConversion"/>
  <printOptions horizontalCentered="1"/>
  <pageMargins left="0.7" right="0.7" top="0.75" bottom="0.75" header="0.3" footer="0.3"/>
  <pageSetup scale="73" fitToHeight="2" orientation="portrait" r:id="rId1"/>
  <headerFooter>
    <oddHeader>&amp;C&amp;"-,Bold"&amp;18TROOP OUTDOOR PROGRAM PLAN</oddHeader>
    <oddFooter>&amp;L&amp;"-,Italic"Troop Program Features
Volumes I, II, III&amp;CTroop Outdoor Program Plan
Page &amp;P of &amp;N&amp;RBSA # 33110
BSA # 33111
BSA # 33112</oddFooter>
  </headerFooter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5"/>
  <sheetViews>
    <sheetView showGridLines="0" zoomScaleNormal="100" workbookViewId="0">
      <selection activeCell="S1" sqref="S1"/>
    </sheetView>
  </sheetViews>
  <sheetFormatPr defaultRowHeight="15" x14ac:dyDescent="0.25"/>
  <cols>
    <col min="1" max="1" width="12.42578125" customWidth="1"/>
    <col min="2" max="2" width="19.140625" customWidth="1"/>
    <col min="3" max="3" width="47.85546875" customWidth="1"/>
    <col min="4" max="4" width="11" customWidth="1"/>
    <col min="5" max="5" width="11.42578125" customWidth="1"/>
    <col min="6" max="6" width="2.42578125" customWidth="1"/>
    <col min="7" max="7" width="12.42578125" customWidth="1"/>
    <col min="8" max="8" width="19.140625" customWidth="1"/>
    <col min="9" max="9" width="49.85546875" customWidth="1"/>
    <col min="10" max="10" width="11" customWidth="1"/>
    <col min="11" max="11" width="11.42578125" customWidth="1"/>
    <col min="12" max="12" width="2.7109375" customWidth="1"/>
    <col min="13" max="13" width="12.42578125" customWidth="1"/>
    <col min="14" max="14" width="19.140625" customWidth="1"/>
    <col min="15" max="15" width="48.28515625" customWidth="1"/>
    <col min="16" max="16" width="11" customWidth="1"/>
    <col min="17" max="17" width="11.42578125" customWidth="1"/>
    <col min="18" max="18" width="2.7109375" customWidth="1"/>
    <col min="19" max="19" width="12.42578125" customWidth="1"/>
    <col min="20" max="20" width="19.140625" customWidth="1"/>
    <col min="21" max="21" width="56.140625" customWidth="1"/>
    <col min="22" max="22" width="11" customWidth="1"/>
    <col min="23" max="23" width="11.42578125" customWidth="1"/>
  </cols>
  <sheetData>
    <row r="1" spans="1:23" ht="18.75" x14ac:dyDescent="0.3">
      <c r="A1" s="5" t="s">
        <v>298</v>
      </c>
      <c r="B1" s="12" t="s">
        <v>15</v>
      </c>
      <c r="C1" s="13"/>
      <c r="G1" s="5" t="s">
        <v>295</v>
      </c>
      <c r="H1" s="12" t="s">
        <v>15</v>
      </c>
      <c r="I1" s="13"/>
      <c r="M1" s="5" t="s">
        <v>296</v>
      </c>
      <c r="N1" s="12" t="s">
        <v>15</v>
      </c>
      <c r="O1" s="13"/>
      <c r="S1" s="5" t="s">
        <v>297</v>
      </c>
      <c r="T1" s="12" t="s">
        <v>15</v>
      </c>
      <c r="U1" s="13"/>
    </row>
    <row r="2" spans="1:23" ht="15.75" thickBot="1" x14ac:dyDescent="0.3">
      <c r="A2" s="4"/>
      <c r="B2" s="4"/>
      <c r="C2" s="4"/>
      <c r="D2" s="4"/>
      <c r="E2" s="4"/>
      <c r="G2" s="4"/>
      <c r="H2" s="4"/>
      <c r="I2" s="4"/>
      <c r="J2" s="4"/>
      <c r="K2" s="4"/>
      <c r="M2" s="4"/>
      <c r="N2" s="4"/>
      <c r="O2" s="4"/>
      <c r="P2" s="4"/>
      <c r="Q2" s="4"/>
      <c r="S2" s="4"/>
      <c r="T2" s="4"/>
      <c r="U2" s="4"/>
      <c r="V2" s="4"/>
      <c r="W2" s="4"/>
    </row>
    <row r="3" spans="1:23" s="5" customFormat="1" ht="18.75" x14ac:dyDescent="0.3">
      <c r="A3" s="5" t="s">
        <v>1</v>
      </c>
      <c r="C3" s="8" t="s">
        <v>2</v>
      </c>
      <c r="D3" s="8" t="s">
        <v>3</v>
      </c>
      <c r="E3" s="5" t="s">
        <v>4</v>
      </c>
      <c r="G3" s="5" t="s">
        <v>1</v>
      </c>
      <c r="I3" s="8" t="s">
        <v>2</v>
      </c>
      <c r="J3" s="8" t="s">
        <v>3</v>
      </c>
      <c r="K3" s="5" t="s">
        <v>4</v>
      </c>
      <c r="M3" s="5" t="s">
        <v>1</v>
      </c>
      <c r="O3" s="8" t="s">
        <v>2</v>
      </c>
      <c r="P3" s="8" t="s">
        <v>3</v>
      </c>
      <c r="Q3" s="5" t="s">
        <v>4</v>
      </c>
      <c r="S3" s="5" t="s">
        <v>1</v>
      </c>
      <c r="U3" s="8" t="s">
        <v>2</v>
      </c>
      <c r="V3" s="8" t="s">
        <v>3</v>
      </c>
      <c r="W3" s="5" t="s">
        <v>4</v>
      </c>
    </row>
    <row r="4" spans="1:23" ht="15.75" thickBot="1" x14ac:dyDescent="0.3">
      <c r="A4" s="4"/>
      <c r="B4" s="4"/>
      <c r="C4" s="9"/>
      <c r="D4" s="9"/>
      <c r="E4" s="4"/>
      <c r="G4" s="4"/>
      <c r="H4" s="4"/>
      <c r="I4" s="9"/>
      <c r="J4" s="9"/>
      <c r="K4" s="4"/>
      <c r="M4" s="4"/>
      <c r="N4" s="4"/>
      <c r="O4" s="9"/>
      <c r="P4" s="9"/>
      <c r="Q4" s="4"/>
      <c r="S4" s="4"/>
      <c r="T4" s="4"/>
      <c r="U4" s="9"/>
      <c r="V4" s="9"/>
      <c r="W4" s="4"/>
    </row>
    <row r="5" spans="1:23" x14ac:dyDescent="0.25">
      <c r="A5" s="3" t="s">
        <v>5</v>
      </c>
      <c r="B5" s="2"/>
      <c r="C5" s="167"/>
      <c r="D5" s="11"/>
      <c r="E5" s="6"/>
      <c r="G5" s="3" t="s">
        <v>5</v>
      </c>
      <c r="H5" s="2"/>
      <c r="I5" s="167"/>
      <c r="J5" s="11"/>
      <c r="K5" s="6"/>
      <c r="M5" s="3" t="s">
        <v>5</v>
      </c>
      <c r="N5" s="2"/>
      <c r="O5" s="167"/>
      <c r="P5" s="11"/>
      <c r="Q5" s="6"/>
      <c r="S5" s="3" t="s">
        <v>5</v>
      </c>
      <c r="T5" s="2"/>
      <c r="U5" s="167"/>
      <c r="V5" s="11"/>
      <c r="W5" s="6"/>
    </row>
    <row r="6" spans="1:23" x14ac:dyDescent="0.25">
      <c r="A6" s="17"/>
      <c r="B6" s="7" t="s">
        <v>6</v>
      </c>
      <c r="C6" s="169"/>
      <c r="D6" s="10"/>
      <c r="G6" s="17"/>
      <c r="H6" s="7" t="s">
        <v>6</v>
      </c>
      <c r="I6" s="169"/>
      <c r="J6" s="10"/>
      <c r="M6" s="17"/>
      <c r="N6" s="7" t="s">
        <v>6</v>
      </c>
      <c r="O6" s="169"/>
      <c r="P6" s="10"/>
      <c r="S6" s="17"/>
      <c r="T6" s="7" t="s">
        <v>6</v>
      </c>
      <c r="U6" s="169"/>
      <c r="V6" s="10"/>
    </row>
    <row r="7" spans="1:23" ht="39" customHeight="1" thickBot="1" x14ac:dyDescent="0.3">
      <c r="A7" s="4"/>
      <c r="B7" s="4"/>
      <c r="C7" s="168"/>
      <c r="D7" s="9"/>
      <c r="E7" s="4"/>
      <c r="G7" s="4"/>
      <c r="H7" s="4"/>
      <c r="I7" s="168"/>
      <c r="J7" s="9"/>
      <c r="K7" s="4"/>
      <c r="M7" s="4"/>
      <c r="N7" s="4"/>
      <c r="O7" s="168"/>
      <c r="P7" s="9"/>
      <c r="Q7" s="4"/>
      <c r="S7" s="4"/>
      <c r="T7" s="4"/>
      <c r="U7" s="168"/>
      <c r="V7" s="9"/>
      <c r="W7" s="4"/>
    </row>
    <row r="8" spans="1:23" x14ac:dyDescent="0.25">
      <c r="A8" s="3" t="s">
        <v>7</v>
      </c>
      <c r="B8" s="2"/>
      <c r="C8" s="167"/>
      <c r="D8" s="11"/>
      <c r="E8" s="6"/>
      <c r="G8" s="3" t="s">
        <v>7</v>
      </c>
      <c r="H8" s="2"/>
      <c r="I8" s="167"/>
      <c r="J8" s="11"/>
      <c r="K8" s="6"/>
      <c r="M8" s="3" t="s">
        <v>7</v>
      </c>
      <c r="N8" s="2"/>
      <c r="O8" s="167"/>
      <c r="P8" s="11"/>
      <c r="Q8" s="6"/>
      <c r="S8" s="3" t="s">
        <v>7</v>
      </c>
      <c r="T8" s="2"/>
      <c r="U8" s="167"/>
      <c r="V8" s="11"/>
      <c r="W8" s="6"/>
    </row>
    <row r="9" spans="1:23" x14ac:dyDescent="0.25">
      <c r="A9" s="17"/>
      <c r="B9" s="7" t="s">
        <v>6</v>
      </c>
      <c r="C9" s="169"/>
      <c r="D9" s="10"/>
      <c r="G9" s="17"/>
      <c r="H9" s="7" t="s">
        <v>6</v>
      </c>
      <c r="I9" s="169"/>
      <c r="J9" s="10"/>
      <c r="M9" s="17"/>
      <c r="N9" s="7" t="s">
        <v>6</v>
      </c>
      <c r="O9" s="169"/>
      <c r="P9" s="10"/>
      <c r="S9" s="17"/>
      <c r="T9" s="7" t="s">
        <v>6</v>
      </c>
      <c r="U9" s="169"/>
      <c r="V9" s="10"/>
    </row>
    <row r="10" spans="1:23" ht="45.75" customHeight="1" thickBot="1" x14ac:dyDescent="0.3">
      <c r="A10" s="4"/>
      <c r="B10" s="4"/>
      <c r="C10" s="168"/>
      <c r="D10" s="9"/>
      <c r="E10" s="4"/>
      <c r="G10" s="4"/>
      <c r="H10" s="4"/>
      <c r="I10" s="168"/>
      <c r="J10" s="9"/>
      <c r="K10" s="4"/>
      <c r="M10" s="4"/>
      <c r="N10" s="4"/>
      <c r="O10" s="168"/>
      <c r="P10" s="9"/>
      <c r="Q10" s="4"/>
      <c r="S10" s="4"/>
      <c r="T10" s="4"/>
      <c r="U10" s="168"/>
      <c r="V10" s="9"/>
      <c r="W10" s="4"/>
    </row>
    <row r="11" spans="1:23" x14ac:dyDescent="0.25">
      <c r="A11" s="3" t="s">
        <v>8</v>
      </c>
      <c r="B11" s="2"/>
      <c r="C11" s="167"/>
      <c r="D11" s="11"/>
      <c r="E11" s="6"/>
      <c r="G11" s="3" t="s">
        <v>8</v>
      </c>
      <c r="H11" s="2"/>
      <c r="I11" s="167"/>
      <c r="J11" s="11"/>
      <c r="K11" s="6"/>
      <c r="M11" s="3" t="s">
        <v>8</v>
      </c>
      <c r="N11" s="2"/>
      <c r="O11" s="167"/>
      <c r="P11" s="11"/>
      <c r="Q11" s="6"/>
      <c r="S11" s="3" t="s">
        <v>8</v>
      </c>
      <c r="T11" s="2"/>
      <c r="U11" s="167"/>
      <c r="V11" s="11"/>
      <c r="W11" s="6"/>
    </row>
    <row r="12" spans="1:23" x14ac:dyDescent="0.25">
      <c r="A12" s="17"/>
      <c r="B12" s="7" t="s">
        <v>6</v>
      </c>
      <c r="C12" s="169"/>
      <c r="D12" s="10"/>
      <c r="G12" s="17"/>
      <c r="H12" s="7" t="s">
        <v>6</v>
      </c>
      <c r="I12" s="169"/>
      <c r="J12" s="10"/>
      <c r="M12" s="17"/>
      <c r="N12" s="7" t="s">
        <v>6</v>
      </c>
      <c r="O12" s="169"/>
      <c r="P12" s="10"/>
      <c r="S12" s="17"/>
      <c r="T12" s="7" t="s">
        <v>6</v>
      </c>
      <c r="U12" s="169"/>
      <c r="V12" s="10"/>
    </row>
    <row r="13" spans="1:23" ht="142.5" customHeight="1" thickBot="1" x14ac:dyDescent="0.3">
      <c r="A13" s="4"/>
      <c r="B13" s="4"/>
      <c r="C13" s="168"/>
      <c r="D13" s="9"/>
      <c r="E13" s="4"/>
      <c r="G13" s="4"/>
      <c r="H13" s="4"/>
      <c r="I13" s="168"/>
      <c r="J13" s="9"/>
      <c r="K13" s="4"/>
      <c r="M13" s="4"/>
      <c r="N13" s="4"/>
      <c r="O13" s="168"/>
      <c r="P13" s="9"/>
      <c r="Q13" s="4"/>
      <c r="S13" s="4"/>
      <c r="T13" s="4"/>
      <c r="U13" s="168"/>
      <c r="V13" s="9"/>
      <c r="W13" s="4"/>
    </row>
    <row r="14" spans="1:23" x14ac:dyDescent="0.25">
      <c r="A14" s="3" t="s">
        <v>9</v>
      </c>
      <c r="B14" s="2"/>
      <c r="C14" s="167"/>
      <c r="D14" s="11"/>
      <c r="E14" s="6"/>
      <c r="G14" s="3" t="s">
        <v>9</v>
      </c>
      <c r="H14" s="2"/>
      <c r="I14" s="167"/>
      <c r="J14" s="11"/>
      <c r="K14" s="6"/>
      <c r="M14" s="3" t="s">
        <v>9</v>
      </c>
      <c r="N14" s="2"/>
      <c r="O14" s="167"/>
      <c r="P14" s="11"/>
      <c r="Q14" s="6"/>
      <c r="S14" s="3" t="s">
        <v>9</v>
      </c>
      <c r="T14" s="2"/>
      <c r="U14" s="167"/>
      <c r="V14" s="11"/>
      <c r="W14" s="6"/>
    </row>
    <row r="15" spans="1:23" x14ac:dyDescent="0.25">
      <c r="A15" s="17"/>
      <c r="B15" s="7" t="s">
        <v>6</v>
      </c>
      <c r="C15" s="169"/>
      <c r="D15" s="10"/>
      <c r="G15" s="17"/>
      <c r="H15" s="7" t="s">
        <v>6</v>
      </c>
      <c r="I15" s="169"/>
      <c r="J15" s="10"/>
      <c r="M15" s="17"/>
      <c r="N15" s="7" t="s">
        <v>6</v>
      </c>
      <c r="O15" s="169"/>
      <c r="P15" s="10"/>
      <c r="S15" s="17"/>
      <c r="T15" s="7" t="s">
        <v>6</v>
      </c>
      <c r="U15" s="169"/>
      <c r="V15" s="10"/>
    </row>
    <row r="16" spans="1:23" ht="130.5" customHeight="1" thickBot="1" x14ac:dyDescent="0.3">
      <c r="A16" s="4"/>
      <c r="B16" s="4"/>
      <c r="C16" s="168"/>
      <c r="D16" s="9"/>
      <c r="E16" s="4"/>
      <c r="G16" s="4"/>
      <c r="H16" s="4"/>
      <c r="I16" s="168"/>
      <c r="J16" s="9"/>
      <c r="K16" s="4"/>
      <c r="M16" s="4"/>
      <c r="N16" s="4"/>
      <c r="O16" s="168"/>
      <c r="P16" s="9"/>
      <c r="Q16" s="4"/>
      <c r="S16" s="4"/>
      <c r="T16" s="4"/>
      <c r="U16" s="168"/>
      <c r="V16" s="9"/>
      <c r="W16" s="4"/>
    </row>
    <row r="17" spans="1:23" x14ac:dyDescent="0.25">
      <c r="A17" s="3" t="s">
        <v>10</v>
      </c>
      <c r="B17" s="2"/>
      <c r="C17" s="167"/>
      <c r="D17" s="11"/>
      <c r="E17" s="6"/>
      <c r="G17" s="3" t="s">
        <v>10</v>
      </c>
      <c r="H17" s="2"/>
      <c r="I17" s="167"/>
      <c r="J17" s="11"/>
      <c r="K17" s="6"/>
      <c r="M17" s="3" t="s">
        <v>10</v>
      </c>
      <c r="N17" s="2"/>
      <c r="O17" s="167"/>
      <c r="P17" s="11"/>
      <c r="Q17" s="6"/>
      <c r="S17" s="3" t="s">
        <v>10</v>
      </c>
      <c r="T17" s="2"/>
      <c r="U17" s="167"/>
      <c r="V17" s="11"/>
      <c r="W17" s="6"/>
    </row>
    <row r="18" spans="1:23" x14ac:dyDescent="0.25">
      <c r="A18" s="17"/>
      <c r="B18" s="7" t="s">
        <v>6</v>
      </c>
      <c r="C18" s="169"/>
      <c r="D18" s="10"/>
      <c r="G18" s="17"/>
      <c r="H18" s="7" t="s">
        <v>6</v>
      </c>
      <c r="I18" s="169"/>
      <c r="J18" s="10"/>
      <c r="M18" s="17"/>
      <c r="N18" s="7" t="s">
        <v>6</v>
      </c>
      <c r="O18" s="169"/>
      <c r="P18" s="10"/>
      <c r="S18" s="17"/>
      <c r="T18" s="7" t="s">
        <v>6</v>
      </c>
      <c r="U18" s="169"/>
      <c r="V18" s="10"/>
    </row>
    <row r="19" spans="1:23" ht="98.25" customHeight="1" thickBot="1" x14ac:dyDescent="0.3">
      <c r="A19" s="4"/>
      <c r="B19" s="4"/>
      <c r="C19" s="168"/>
      <c r="D19" s="9"/>
      <c r="E19" s="4"/>
      <c r="G19" s="4"/>
      <c r="H19" s="4"/>
      <c r="I19" s="168"/>
      <c r="J19" s="9"/>
      <c r="K19" s="4"/>
      <c r="M19" s="4"/>
      <c r="N19" s="4"/>
      <c r="O19" s="168"/>
      <c r="P19" s="9"/>
      <c r="Q19" s="4"/>
      <c r="S19" s="4"/>
      <c r="T19" s="4"/>
      <c r="U19" s="168"/>
      <c r="V19" s="9"/>
      <c r="W19" s="4"/>
    </row>
    <row r="20" spans="1:23" x14ac:dyDescent="0.25">
      <c r="A20" s="1" t="s">
        <v>11</v>
      </c>
      <c r="C20" s="14" t="s">
        <v>16</v>
      </c>
      <c r="D20" s="10" t="s">
        <v>14</v>
      </c>
      <c r="G20" s="1" t="s">
        <v>11</v>
      </c>
      <c r="I20" s="14" t="s">
        <v>16</v>
      </c>
      <c r="J20" s="10" t="s">
        <v>14</v>
      </c>
      <c r="M20" s="1" t="s">
        <v>11</v>
      </c>
      <c r="O20" s="14" t="s">
        <v>16</v>
      </c>
      <c r="P20" s="10" t="s">
        <v>14</v>
      </c>
      <c r="S20" s="1" t="s">
        <v>11</v>
      </c>
      <c r="U20" s="14" t="s">
        <v>16</v>
      </c>
      <c r="V20" s="10" t="s">
        <v>14</v>
      </c>
    </row>
    <row r="21" spans="1:23" x14ac:dyDescent="0.25">
      <c r="A21" s="17"/>
      <c r="B21" s="7" t="s">
        <v>6</v>
      </c>
      <c r="C21" s="169"/>
      <c r="D21" s="15"/>
      <c r="E21" s="16"/>
      <c r="G21" s="17"/>
      <c r="H21" s="7" t="s">
        <v>6</v>
      </c>
      <c r="I21" s="169"/>
      <c r="J21" s="15"/>
      <c r="K21" s="16"/>
      <c r="M21" s="17"/>
      <c r="N21" s="7" t="s">
        <v>6</v>
      </c>
      <c r="O21" s="169"/>
      <c r="P21" s="15"/>
      <c r="Q21" s="16"/>
      <c r="S21" s="17"/>
      <c r="T21" s="7" t="s">
        <v>6</v>
      </c>
      <c r="U21" s="169"/>
      <c r="V21" s="15"/>
      <c r="W21" s="16"/>
    </row>
    <row r="22" spans="1:23" x14ac:dyDescent="0.25">
      <c r="A22" t="s">
        <v>12</v>
      </c>
      <c r="C22" s="169"/>
      <c r="D22" s="10"/>
      <c r="G22" t="s">
        <v>12</v>
      </c>
      <c r="I22" s="169"/>
      <c r="J22" s="10"/>
      <c r="M22" t="s">
        <v>12</v>
      </c>
      <c r="O22" s="169"/>
      <c r="P22" s="10"/>
      <c r="S22" t="s">
        <v>12</v>
      </c>
      <c r="U22" s="169"/>
      <c r="V22" s="10"/>
    </row>
    <row r="23" spans="1:23" ht="57" customHeight="1" thickBot="1" x14ac:dyDescent="0.3">
      <c r="A23" s="18">
        <f>A21+A18+A15+A12+A9+A6</f>
        <v>0</v>
      </c>
      <c r="B23" s="19" t="str">
        <f>IF(A23&gt;0,"minutes entered above","")</f>
        <v/>
      </c>
      <c r="C23" s="168"/>
      <c r="D23" s="9"/>
      <c r="E23" s="4"/>
      <c r="G23" s="18">
        <f>G21+G18+G15+G12+G9+G6</f>
        <v>0</v>
      </c>
      <c r="H23" s="19" t="str">
        <f>IF(G23&gt;0,"minutes entered above","")</f>
        <v/>
      </c>
      <c r="I23" s="168"/>
      <c r="J23" s="9"/>
      <c r="K23" s="4"/>
      <c r="M23" s="18">
        <f>M21+M18+M15+M12+M9+M6</f>
        <v>0</v>
      </c>
      <c r="N23" s="19" t="str">
        <f>IF(M23&gt;0,"minutes entered above","")</f>
        <v/>
      </c>
      <c r="O23" s="168"/>
      <c r="P23" s="9"/>
      <c r="Q23" s="4"/>
      <c r="S23" s="18">
        <f>S21+S18+S15+S12+S9+S6</f>
        <v>0</v>
      </c>
      <c r="T23" s="19" t="str">
        <f>IF(S23&gt;0,"minutes entered above","")</f>
        <v/>
      </c>
      <c r="U23" s="168"/>
      <c r="V23" s="9"/>
      <c r="W23" s="4"/>
    </row>
    <row r="24" spans="1:23" x14ac:dyDescent="0.25">
      <c r="A24" s="3" t="s">
        <v>13</v>
      </c>
      <c r="B24" s="2"/>
      <c r="C24" s="167"/>
      <c r="D24" s="11"/>
      <c r="E24" s="6"/>
      <c r="G24" s="3" t="s">
        <v>13</v>
      </c>
      <c r="H24" s="2"/>
      <c r="I24" s="167"/>
      <c r="J24" s="11"/>
      <c r="K24" s="6"/>
      <c r="M24" s="3" t="s">
        <v>13</v>
      </c>
      <c r="N24" s="2"/>
      <c r="O24" s="167"/>
      <c r="P24" s="11"/>
      <c r="Q24" s="6"/>
      <c r="S24" s="3" t="s">
        <v>13</v>
      </c>
      <c r="T24" s="2"/>
      <c r="U24" s="167"/>
      <c r="V24" s="11"/>
      <c r="W24" s="6"/>
    </row>
    <row r="25" spans="1:23" ht="44.25" customHeight="1" thickBot="1" x14ac:dyDescent="0.3">
      <c r="A25" s="4"/>
      <c r="B25" s="4"/>
      <c r="C25" s="168"/>
      <c r="D25" s="9"/>
      <c r="E25" s="4"/>
      <c r="G25" s="4"/>
      <c r="H25" s="4"/>
      <c r="I25" s="168"/>
      <c r="J25" s="9"/>
      <c r="K25" s="4"/>
      <c r="M25" s="4"/>
      <c r="N25" s="4"/>
      <c r="O25" s="168"/>
      <c r="P25" s="9"/>
      <c r="Q25" s="4"/>
      <c r="S25" s="4"/>
      <c r="T25" s="4"/>
      <c r="U25" s="168"/>
      <c r="V25" s="9"/>
      <c r="W25" s="4"/>
    </row>
  </sheetData>
  <phoneticPr fontId="0" type="noConversion"/>
  <printOptions horizontalCentered="1"/>
  <pageMargins left="0.7" right="0.7" top="0.75" bottom="0.75" header="0.3" footer="0.3"/>
  <pageSetup scale="84" fitToWidth="0" orientation="portrait" r:id="rId1"/>
  <headerFooter>
    <oddHeader>&amp;C&amp;"-,Bold"&amp;18TROOP MEETING PLAN</oddHeader>
    <oddFooter>&amp;L&amp;"-,Italic"Troop Program Features
Volumes I, II, III&amp;CMeeting Plan
Page &amp;P of &amp;N&amp;RBSA # 33110
BSA # 33111
BSA # 33112</oddFooter>
  </headerFooter>
  <colBreaks count="2" manualBreakCount="2">
    <brk id="5" max="24" man="1"/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Annual Plan</vt:lpstr>
      <vt:lpstr>Activity_Planning</vt:lpstr>
      <vt:lpstr>Outdoor Weekend Program Plan</vt:lpstr>
      <vt:lpstr>Troop Meeting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John McNamara</cp:lastModifiedBy>
  <cp:lastPrinted>2022-11-17T00:17:17Z</cp:lastPrinted>
  <dcterms:created xsi:type="dcterms:W3CDTF">2008-09-15T12:03:23Z</dcterms:created>
  <dcterms:modified xsi:type="dcterms:W3CDTF">2022-12-14T15:58:43Z</dcterms:modified>
</cp:coreProperties>
</file>