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VNTPLNR" sheetId="1" r:id="rId1"/>
  </sheets>
  <definedNames>
    <definedName name="_xlnm.Print_Area" localSheetId="0">'EVNTPLNR'!$A$1:$G$86</definedName>
  </definedNames>
  <calcPr fullCalcOnLoad="1"/>
</workbook>
</file>

<file path=xl/sharedStrings.xml><?xml version="1.0" encoding="utf-8"?>
<sst xmlns="http://schemas.openxmlformats.org/spreadsheetml/2006/main" count="100" uniqueCount="81">
  <si>
    <t>Use a New Worksheet from T29  Website For Each Activity (Do not use prior activity)</t>
  </si>
  <si>
    <t>PLAN</t>
  </si>
  <si>
    <t>EVENT DATE</t>
  </si>
  <si>
    <t>Scouts</t>
  </si>
  <si>
    <t>Leaders</t>
  </si>
  <si>
    <t>$ Per</t>
  </si>
  <si>
    <t>Fixed</t>
  </si>
  <si>
    <t>Scout</t>
  </si>
  <si>
    <t>Leader</t>
  </si>
  <si>
    <t>Costs</t>
  </si>
  <si>
    <t>EVENT COSTS</t>
  </si>
  <si>
    <t>Site Deposit</t>
  </si>
  <si>
    <t>Site Fee 2</t>
  </si>
  <si>
    <t>Site Fee 3</t>
  </si>
  <si>
    <t>description</t>
  </si>
  <si>
    <t>Activity Fee</t>
  </si>
  <si>
    <t>Equipment rental</t>
  </si>
  <si>
    <t>Activity Supply</t>
  </si>
  <si>
    <t>T-Shirt</t>
  </si>
  <si>
    <t>Patch</t>
  </si>
  <si>
    <t>TRANSPORTATION COSTS</t>
  </si>
  <si>
    <t>people /car</t>
  </si>
  <si>
    <t>current practice:  reimburse tolls only</t>
  </si>
  <si>
    <t>total cars</t>
  </si>
  <si>
    <t xml:space="preserve">Rounds up: </t>
  </si>
  <si>
    <t># Tow cars</t>
  </si>
  <si>
    <t>tow MPG</t>
  </si>
  <si>
    <t>non-tow - MPG</t>
  </si>
  <si>
    <t>Miles</t>
  </si>
  <si>
    <t xml:space="preserve">gas $/gal reimbursment </t>
  </si>
  <si>
    <t>tolls/car</t>
  </si>
  <si>
    <t>Reimbursment/Tow Car</t>
  </si>
  <si>
    <t>Reimbursment/Non Tow Car</t>
  </si>
  <si>
    <t>GRUB &amp; SUPPLYS</t>
  </si>
  <si>
    <t xml:space="preserve">Consumable </t>
  </si>
  <si>
    <t>Troop Grub</t>
  </si>
  <si>
    <t>TOTAL COSTS</t>
  </si>
  <si>
    <t>Sum</t>
  </si>
  <si>
    <t>Fixed Spread</t>
  </si>
  <si>
    <t>Recommended pricing</t>
  </si>
  <si>
    <t>PROPOSED PRICE</t>
  </si>
  <si>
    <t>Input Proposed Price</t>
  </si>
  <si>
    <t xml:space="preserve">Event Surplus/(Deficite) </t>
  </si>
  <si>
    <t xml:space="preserve"> Target is ZERO</t>
  </si>
  <si>
    <t>If signups are low, will large fixed costs or nonrefundable deposits not be covered?</t>
  </si>
  <si>
    <t>Please provide this worksheet to Finance - to set up the activity pricing on QuickBooks.</t>
  </si>
  <si>
    <t>Upon Return, Provide Final Actual Roster to Finance and to Registrar (for Troopmaster)</t>
  </si>
  <si>
    <t xml:space="preserve">Reimburse all costs promptly - at Next Monday Troop Meeting. </t>
  </si>
  <si>
    <t>Patrol 1</t>
  </si>
  <si>
    <t>Patrol 2</t>
  </si>
  <si>
    <t>Patrol 3</t>
  </si>
  <si>
    <t>Patrol 4</t>
  </si>
  <si>
    <t>Patrol 5</t>
  </si>
  <si>
    <t>Patrol 6</t>
  </si>
  <si>
    <t>Patrol 7</t>
  </si>
  <si>
    <t>Patrol 8</t>
  </si>
  <si>
    <t>Adults</t>
  </si>
  <si>
    <t>Required:  Process Travel Reimbursments  w/in 2 weeks</t>
  </si>
  <si>
    <t>Name (Payee)</t>
  </si>
  <si>
    <t>Amount</t>
  </si>
  <si>
    <t>Event</t>
  </si>
  <si>
    <t xml:space="preserve">Purpose </t>
  </si>
  <si>
    <t>Travel Tow</t>
  </si>
  <si>
    <t>Travel - Non Tow</t>
  </si>
  <si>
    <t>Tour Leader Approvals:</t>
  </si>
  <si>
    <t xml:space="preserve">Treasurer:  </t>
  </si>
  <si>
    <t>Checks/Credits Issues</t>
  </si>
  <si>
    <r>
      <t>C</t>
    </r>
    <r>
      <rPr>
        <sz val="8"/>
        <rFont val="Arial"/>
        <family val="0"/>
      </rPr>
      <t>= consumable (list items)</t>
    </r>
  </si>
  <si>
    <r>
      <t>T</t>
    </r>
    <r>
      <rPr>
        <sz val="8"/>
        <rFont val="Arial"/>
        <family val="0"/>
      </rPr>
      <t>= transportation</t>
    </r>
  </si>
  <si>
    <r>
      <t>A</t>
    </r>
    <r>
      <rPr>
        <sz val="8"/>
        <rFont val="Arial"/>
        <family val="0"/>
      </rPr>
      <t>= activity fee</t>
    </r>
  </si>
  <si>
    <r>
      <t>G</t>
    </r>
    <r>
      <rPr>
        <sz val="8"/>
        <rFont val="Arial"/>
        <family val="0"/>
      </rPr>
      <t>= Grub (patrol &amp; # attending)</t>
    </r>
  </si>
  <si>
    <r>
      <t>O</t>
    </r>
    <r>
      <rPr>
        <sz val="8"/>
        <rFont val="Arial"/>
        <family val="0"/>
      </rPr>
      <t>=other (describe)</t>
    </r>
  </si>
  <si>
    <t>Input Yellow Cells   / Do Not Change RED Cells</t>
  </si>
  <si>
    <t>SUBSIDY 2012 Activities Surplus</t>
  </si>
  <si>
    <t>SUBSIDY PLC 2013</t>
  </si>
  <si>
    <t>MINIMUM PRICE IS $10</t>
  </si>
  <si>
    <r>
      <rPr>
        <sz val="12"/>
        <color indexed="10"/>
        <rFont val="Arial"/>
        <family val="2"/>
      </rPr>
      <t>Standard/Suggested/May be Changed</t>
    </r>
    <r>
      <rPr>
        <b/>
        <sz val="12"/>
        <rFont val="Arial"/>
        <family val="2"/>
      </rPr>
      <t xml:space="preserve"> </t>
    </r>
    <r>
      <rPr>
        <sz val="16"/>
        <rFont val="Arial"/>
        <family val="2"/>
      </rPr>
      <t>-</t>
    </r>
    <r>
      <rPr>
        <b/>
        <sz val="16"/>
        <rFont val="Arial"/>
        <family val="2"/>
      </rPr>
      <t>Patrol Grub</t>
    </r>
  </si>
  <si>
    <t>NEW 2013 SUMMER CAMP PLANNING GUIDE WITH SUBSIDIES</t>
  </si>
  <si>
    <t>SUMMER CAMP @ RUSSELL</t>
  </si>
  <si>
    <t>bus</t>
  </si>
  <si>
    <t>tips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</si>
</sst>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Accounting"/>
      <sz val="16"/>
      <name val="Arial"/>
      <family val="2"/>
    </font>
    <font>
      <sz val="16"/>
      <color indexed="10"/>
      <name val="Arial"/>
      <family val="2"/>
    </font>
    <font>
      <u val="singleAccounting"/>
      <sz val="14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i/>
      <sz val="2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i/>
      <sz val="16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4" fontId="18" fillId="20" borderId="10" xfId="44" applyFont="1" applyFill="1" applyBorder="1" applyAlignment="1">
      <alignment/>
    </xf>
    <xf numFmtId="44" fontId="19" fillId="20" borderId="10" xfId="44" applyFont="1" applyFill="1" applyBorder="1" applyAlignment="1">
      <alignment/>
    </xf>
    <xf numFmtId="44" fontId="20" fillId="20" borderId="11" xfId="44" applyFont="1" applyFill="1" applyBorder="1" applyAlignment="1">
      <alignment/>
    </xf>
    <xf numFmtId="44" fontId="20" fillId="24" borderId="0" xfId="44" applyFont="1" applyFill="1" applyBorder="1" applyAlignment="1">
      <alignment/>
    </xf>
    <xf numFmtId="44" fontId="18" fillId="20" borderId="12" xfId="44" applyFont="1" applyFill="1" applyBorder="1" applyAlignment="1">
      <alignment/>
    </xf>
    <xf numFmtId="44" fontId="18" fillId="20" borderId="0" xfId="44" applyFont="1" applyFill="1" applyBorder="1" applyAlignment="1">
      <alignment/>
    </xf>
    <xf numFmtId="44" fontId="18" fillId="20" borderId="0" xfId="44" applyFont="1" applyFill="1" applyBorder="1" applyAlignment="1">
      <alignment horizontal="right"/>
    </xf>
    <xf numFmtId="44" fontId="19" fillId="20" borderId="0" xfId="44" applyFont="1" applyFill="1" applyBorder="1" applyAlignment="1">
      <alignment/>
    </xf>
    <xf numFmtId="44" fontId="20" fillId="20" borderId="13" xfId="44" applyFont="1" applyFill="1" applyBorder="1" applyAlignment="1">
      <alignment/>
    </xf>
    <xf numFmtId="44" fontId="20" fillId="0" borderId="0" xfId="44" applyFont="1" applyBorder="1" applyAlignment="1">
      <alignment/>
    </xf>
    <xf numFmtId="44" fontId="21" fillId="20" borderId="12" xfId="44" applyFont="1" applyFill="1" applyBorder="1" applyAlignment="1">
      <alignment horizontal="right"/>
    </xf>
    <xf numFmtId="44" fontId="20" fillId="24" borderId="14" xfId="44" applyFont="1" applyFill="1" applyBorder="1" applyAlignment="1">
      <alignment horizontal="right"/>
    </xf>
    <xf numFmtId="44" fontId="20" fillId="24" borderId="0" xfId="44" applyFont="1" applyFill="1" applyBorder="1" applyAlignment="1">
      <alignment horizontal="right"/>
    </xf>
    <xf numFmtId="164" fontId="20" fillId="24" borderId="0" xfId="42" applyNumberFormat="1" applyFont="1" applyFill="1" applyBorder="1" applyAlignment="1">
      <alignment/>
    </xf>
    <xf numFmtId="164" fontId="20" fillId="24" borderId="15" xfId="42" applyNumberFormat="1" applyFont="1" applyFill="1" applyBorder="1" applyAlignment="1">
      <alignment/>
    </xf>
    <xf numFmtId="164" fontId="20" fillId="20" borderId="13" xfId="42" applyNumberFormat="1" applyFont="1" applyFill="1" applyBorder="1" applyAlignment="1">
      <alignment/>
    </xf>
    <xf numFmtId="164" fontId="21" fillId="20" borderId="12" xfId="42" applyNumberFormat="1" applyFont="1" applyFill="1" applyBorder="1" applyAlignment="1">
      <alignment horizontal="right"/>
    </xf>
    <xf numFmtId="164" fontId="21" fillId="20" borderId="0" xfId="42" applyNumberFormat="1" applyFont="1" applyFill="1" applyBorder="1" applyAlignment="1">
      <alignment horizontal="center"/>
    </xf>
    <xf numFmtId="164" fontId="20" fillId="22" borderId="16" xfId="42" applyNumberFormat="1" applyFont="1" applyFill="1" applyBorder="1" applyAlignment="1">
      <alignment/>
    </xf>
    <xf numFmtId="164" fontId="20" fillId="22" borderId="17" xfId="42" applyNumberFormat="1" applyFont="1" applyFill="1" applyBorder="1" applyAlignment="1">
      <alignment/>
    </xf>
    <xf numFmtId="164" fontId="23" fillId="24" borderId="15" xfId="42" applyNumberFormat="1" applyFont="1" applyFill="1" applyBorder="1" applyAlignment="1">
      <alignment/>
    </xf>
    <xf numFmtId="164" fontId="23" fillId="20" borderId="13" xfId="42" applyNumberFormat="1" applyFont="1" applyFill="1" applyBorder="1" applyAlignment="1">
      <alignment/>
    </xf>
    <xf numFmtId="164" fontId="20" fillId="0" borderId="0" xfId="42" applyNumberFormat="1" applyFont="1" applyBorder="1" applyAlignment="1">
      <alignment/>
    </xf>
    <xf numFmtId="164" fontId="20" fillId="24" borderId="14" xfId="42" applyNumberFormat="1" applyFont="1" applyFill="1" applyBorder="1" applyAlignment="1">
      <alignment/>
    </xf>
    <xf numFmtId="164" fontId="20" fillId="20" borderId="12" xfId="42" applyNumberFormat="1" applyFont="1" applyFill="1" applyBorder="1" applyAlignment="1">
      <alignment horizontal="right"/>
    </xf>
    <xf numFmtId="164" fontId="20" fillId="20" borderId="0" xfId="42" applyNumberFormat="1" applyFont="1" applyFill="1" applyBorder="1" applyAlignment="1">
      <alignment/>
    </xf>
    <xf numFmtId="164" fontId="20" fillId="24" borderId="14" xfId="42" applyNumberFormat="1" applyFont="1" applyFill="1" applyBorder="1" applyAlignment="1">
      <alignment horizontal="center"/>
    </xf>
    <xf numFmtId="44" fontId="20" fillId="24" borderId="0" xfId="44" applyFont="1" applyFill="1" applyBorder="1" applyAlignment="1">
      <alignment horizontal="center"/>
    </xf>
    <xf numFmtId="164" fontId="20" fillId="24" borderId="0" xfId="42" applyNumberFormat="1" applyFont="1" applyFill="1" applyBorder="1" applyAlignment="1">
      <alignment horizontal="center"/>
    </xf>
    <xf numFmtId="44" fontId="22" fillId="20" borderId="12" xfId="44" applyFont="1" applyFill="1" applyBorder="1" applyAlignment="1">
      <alignment horizontal="right"/>
    </xf>
    <xf numFmtId="44" fontId="21" fillId="20" borderId="0" xfId="44" applyFont="1" applyFill="1" applyBorder="1" applyAlignment="1">
      <alignment horizontal="right"/>
    </xf>
    <xf numFmtId="44" fontId="20" fillId="22" borderId="16" xfId="44" applyFont="1" applyFill="1" applyBorder="1" applyAlignment="1">
      <alignment/>
    </xf>
    <xf numFmtId="44" fontId="20" fillId="22" borderId="17" xfId="44" applyFont="1" applyFill="1" applyBorder="1" applyAlignment="1">
      <alignment/>
    </xf>
    <xf numFmtId="44" fontId="23" fillId="24" borderId="15" xfId="44" applyFont="1" applyFill="1" applyBorder="1" applyAlignment="1">
      <alignment/>
    </xf>
    <xf numFmtId="44" fontId="23" fillId="20" borderId="13" xfId="44" applyFont="1" applyFill="1" applyBorder="1" applyAlignment="1">
      <alignment/>
    </xf>
    <xf numFmtId="44" fontId="24" fillId="22" borderId="12" xfId="44" applyFont="1" applyFill="1" applyBorder="1" applyAlignment="1">
      <alignment horizontal="right"/>
    </xf>
    <xf numFmtId="44" fontId="20" fillId="20" borderId="12" xfId="44" applyFont="1" applyFill="1" applyBorder="1" applyAlignment="1">
      <alignment horizontal="right"/>
    </xf>
    <xf numFmtId="44" fontId="20" fillId="20" borderId="0" xfId="44" applyFont="1" applyFill="1" applyBorder="1" applyAlignment="1">
      <alignment horizontal="right"/>
    </xf>
    <xf numFmtId="44" fontId="20" fillId="24" borderId="14" xfId="44" applyFont="1" applyFill="1" applyBorder="1" applyAlignment="1">
      <alignment/>
    </xf>
    <xf numFmtId="44" fontId="23" fillId="7" borderId="18" xfId="44" applyFont="1" applyFill="1" applyBorder="1" applyAlignment="1">
      <alignment/>
    </xf>
    <xf numFmtId="44" fontId="20" fillId="24" borderId="15" xfId="44" applyFont="1" applyFill="1" applyBorder="1" applyAlignment="1">
      <alignment/>
    </xf>
    <xf numFmtId="44" fontId="23" fillId="24" borderId="19" xfId="44" applyFont="1" applyFill="1" applyBorder="1" applyAlignment="1">
      <alignment/>
    </xf>
    <xf numFmtId="43" fontId="20" fillId="22" borderId="20" xfId="42" applyFont="1" applyFill="1" applyBorder="1" applyAlignment="1">
      <alignment/>
    </xf>
    <xf numFmtId="44" fontId="25" fillId="20" borderId="12" xfId="44" applyFont="1" applyFill="1" applyBorder="1" applyAlignment="1">
      <alignment horizontal="right"/>
    </xf>
    <xf numFmtId="44" fontId="26" fillId="24" borderId="0" xfId="44" applyFont="1" applyFill="1" applyBorder="1" applyAlignment="1">
      <alignment horizontal="right"/>
    </xf>
    <xf numFmtId="43" fontId="23" fillId="24" borderId="0" xfId="42" applyFont="1" applyFill="1" applyBorder="1" applyAlignment="1">
      <alignment/>
    </xf>
    <xf numFmtId="43" fontId="20" fillId="22" borderId="17" xfId="42" applyFont="1" applyFill="1" applyBorder="1" applyAlignment="1">
      <alignment/>
    </xf>
    <xf numFmtId="44" fontId="23" fillId="7" borderId="15" xfId="44" applyFont="1" applyFill="1" applyBorder="1" applyAlignment="1">
      <alignment/>
    </xf>
    <xf numFmtId="44" fontId="23" fillId="24" borderId="0" xfId="44" applyFont="1" applyFill="1" applyBorder="1" applyAlignment="1">
      <alignment/>
    </xf>
    <xf numFmtId="44" fontId="23" fillId="22" borderId="16" xfId="44" applyFont="1" applyFill="1" applyBorder="1" applyAlignment="1">
      <alignment/>
    </xf>
    <xf numFmtId="44" fontId="23" fillId="22" borderId="17" xfId="44" applyFont="1" applyFill="1" applyBorder="1" applyAlignment="1">
      <alignment/>
    </xf>
    <xf numFmtId="44" fontId="23" fillId="24" borderId="14" xfId="44" applyFont="1" applyFill="1" applyBorder="1" applyAlignment="1">
      <alignment/>
    </xf>
    <xf numFmtId="44" fontId="27" fillId="24" borderId="15" xfId="44" applyFont="1" applyFill="1" applyBorder="1" applyAlignment="1">
      <alignment/>
    </xf>
    <xf numFmtId="44" fontId="20" fillId="20" borderId="12" xfId="44" applyFont="1" applyFill="1" applyBorder="1" applyAlignment="1">
      <alignment horizontal="left"/>
    </xf>
    <xf numFmtId="44" fontId="23" fillId="24" borderId="21" xfId="44" applyFont="1" applyFill="1" applyBorder="1" applyAlignment="1">
      <alignment/>
    </xf>
    <xf numFmtId="44" fontId="20" fillId="20" borderId="22" xfId="44" applyFont="1" applyFill="1" applyBorder="1" applyAlignment="1">
      <alignment/>
    </xf>
    <xf numFmtId="44" fontId="26" fillId="20" borderId="14" xfId="44" applyFont="1" applyFill="1" applyBorder="1" applyAlignment="1">
      <alignment horizontal="right"/>
    </xf>
    <xf numFmtId="44" fontId="23" fillId="24" borderId="23" xfId="44" applyFont="1" applyFill="1" applyBorder="1" applyAlignment="1">
      <alignment/>
    </xf>
    <xf numFmtId="44" fontId="23" fillId="24" borderId="24" xfId="44" applyFont="1" applyFill="1" applyBorder="1" applyAlignment="1">
      <alignment/>
    </xf>
    <xf numFmtId="44" fontId="23" fillId="24" borderId="25" xfId="44" applyFont="1" applyFill="1" applyBorder="1" applyAlignment="1">
      <alignment/>
    </xf>
    <xf numFmtId="44" fontId="20" fillId="20" borderId="26" xfId="44" applyFont="1" applyFill="1" applyBorder="1" applyAlignment="1">
      <alignment/>
    </xf>
    <xf numFmtId="44" fontId="22" fillId="20" borderId="27" xfId="44" applyFont="1" applyFill="1" applyBorder="1" applyAlignment="1">
      <alignment horizontal="right"/>
    </xf>
    <xf numFmtId="44" fontId="26" fillId="20" borderId="28" xfId="44" applyFont="1" applyFill="1" applyBorder="1" applyAlignment="1">
      <alignment horizontal="right"/>
    </xf>
    <xf numFmtId="44" fontId="28" fillId="22" borderId="29" xfId="44" applyFont="1" applyFill="1" applyBorder="1" applyAlignment="1">
      <alignment/>
    </xf>
    <xf numFmtId="44" fontId="28" fillId="22" borderId="30" xfId="44" applyFont="1" applyFill="1" applyBorder="1" applyAlignment="1">
      <alignment/>
    </xf>
    <xf numFmtId="44" fontId="20" fillId="24" borderId="28" xfId="44" applyFont="1" applyFill="1" applyBorder="1" applyAlignment="1">
      <alignment/>
    </xf>
    <xf numFmtId="44" fontId="22" fillId="20" borderId="31" xfId="44" applyFont="1" applyFill="1" applyBorder="1" applyAlignment="1">
      <alignment horizontal="right"/>
    </xf>
    <xf numFmtId="44" fontId="26" fillId="20" borderId="24" xfId="44" applyFont="1" applyFill="1" applyBorder="1" applyAlignment="1">
      <alignment horizontal="right"/>
    </xf>
    <xf numFmtId="44" fontId="20" fillId="24" borderId="23" xfId="44" applyFont="1" applyFill="1" applyBorder="1" applyAlignment="1">
      <alignment/>
    </xf>
    <xf numFmtId="44" fontId="20" fillId="24" borderId="24" xfId="44" applyFont="1" applyFill="1" applyBorder="1" applyAlignment="1">
      <alignment/>
    </xf>
    <xf numFmtId="44" fontId="26" fillId="20" borderId="0" xfId="44" applyFont="1" applyFill="1" applyBorder="1" applyAlignment="1">
      <alignment horizontal="right"/>
    </xf>
    <xf numFmtId="44" fontId="20" fillId="20" borderId="0" xfId="44" applyFont="1" applyFill="1" applyBorder="1" applyAlignment="1">
      <alignment/>
    </xf>
    <xf numFmtId="44" fontId="23" fillId="20" borderId="0" xfId="44" applyFont="1" applyFill="1" applyBorder="1" applyAlignment="1">
      <alignment/>
    </xf>
    <xf numFmtId="44" fontId="20" fillId="4" borderId="0" xfId="44" applyFont="1" applyFill="1" applyBorder="1" applyAlignment="1">
      <alignment/>
    </xf>
    <xf numFmtId="44" fontId="21" fillId="4" borderId="12" xfId="44" applyFont="1" applyFill="1" applyBorder="1" applyAlignment="1">
      <alignment horizontal="left"/>
    </xf>
    <xf numFmtId="44" fontId="26" fillId="4" borderId="0" xfId="44" applyFont="1" applyFill="1" applyBorder="1" applyAlignment="1" quotePrefix="1">
      <alignment horizontal="right"/>
    </xf>
    <xf numFmtId="44" fontId="23" fillId="4" borderId="0" xfId="44" applyFont="1" applyFill="1" applyBorder="1" applyAlignment="1">
      <alignment/>
    </xf>
    <xf numFmtId="44" fontId="20" fillId="4" borderId="13" xfId="44" applyFont="1" applyFill="1" applyBorder="1" applyAlignment="1">
      <alignment/>
    </xf>
    <xf numFmtId="44" fontId="26" fillId="4" borderId="0" xfId="44" applyFont="1" applyFill="1" applyBorder="1" applyAlignment="1">
      <alignment horizontal="right"/>
    </xf>
    <xf numFmtId="44" fontId="26" fillId="4" borderId="0" xfId="44" applyFont="1" applyFill="1" applyBorder="1" applyAlignment="1">
      <alignment horizontal="left"/>
    </xf>
    <xf numFmtId="44" fontId="20" fillId="4" borderId="0" xfId="44" applyFont="1" applyFill="1" applyBorder="1" applyAlignment="1">
      <alignment horizontal="left"/>
    </xf>
    <xf numFmtId="44" fontId="23" fillId="4" borderId="0" xfId="44" applyFont="1" applyFill="1" applyBorder="1" applyAlignment="1">
      <alignment horizontal="left"/>
    </xf>
    <xf numFmtId="44" fontId="20" fillId="20" borderId="32" xfId="44" applyFont="1" applyFill="1" applyBorder="1" applyAlignment="1">
      <alignment/>
    </xf>
    <xf numFmtId="44" fontId="20" fillId="20" borderId="33" xfId="44" applyFont="1" applyFill="1" applyBorder="1" applyAlignment="1">
      <alignment/>
    </xf>
    <xf numFmtId="44" fontId="20" fillId="20" borderId="34" xfId="44" applyFont="1" applyFill="1" applyBorder="1" applyAlignment="1">
      <alignment/>
    </xf>
    <xf numFmtId="44" fontId="20" fillId="4" borderId="14" xfId="44" applyFont="1" applyFill="1" applyBorder="1" applyAlignment="1">
      <alignment/>
    </xf>
    <xf numFmtId="44" fontId="20" fillId="4" borderId="0" xfId="44" applyFont="1" applyFill="1" applyBorder="1" applyAlignment="1">
      <alignment horizontal="right"/>
    </xf>
    <xf numFmtId="44" fontId="20" fillId="4" borderId="23" xfId="44" applyFont="1" applyFill="1" applyBorder="1" applyAlignment="1">
      <alignment/>
    </xf>
    <xf numFmtId="44" fontId="20" fillId="4" borderId="24" xfId="44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29" fillId="0" borderId="36" xfId="0" applyFont="1" applyBorder="1" applyAlignment="1">
      <alignment/>
    </xf>
    <xf numFmtId="0" fontId="31" fillId="0" borderId="0" xfId="0" applyFont="1" applyAlignment="1">
      <alignment/>
    </xf>
    <xf numFmtId="0" fontId="30" fillId="0" borderId="28" xfId="0" applyFont="1" applyBorder="1" applyAlignment="1">
      <alignment/>
    </xf>
    <xf numFmtId="0" fontId="31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30" fillId="0" borderId="24" xfId="0" applyFont="1" applyBorder="1" applyAlignment="1">
      <alignment/>
    </xf>
    <xf numFmtId="0" fontId="31" fillId="0" borderId="24" xfId="0" applyFont="1" applyBorder="1" applyAlignment="1">
      <alignment/>
    </xf>
    <xf numFmtId="0" fontId="0" fillId="22" borderId="38" xfId="0" applyFill="1" applyBorder="1" applyAlignment="1">
      <alignment/>
    </xf>
    <xf numFmtId="44" fontId="32" fillId="0" borderId="39" xfId="0" applyNumberFormat="1" applyFont="1" applyBorder="1" applyAlignment="1">
      <alignment/>
    </xf>
    <xf numFmtId="44" fontId="33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44" fontId="33" fillId="20" borderId="0" xfId="44" applyFont="1" applyFill="1" applyBorder="1" applyAlignment="1">
      <alignment/>
    </xf>
    <xf numFmtId="44" fontId="20" fillId="0" borderId="33" xfId="44" applyFont="1" applyBorder="1" applyAlignment="1">
      <alignment/>
    </xf>
    <xf numFmtId="44" fontId="20" fillId="25" borderId="13" xfId="44" applyFont="1" applyFill="1" applyBorder="1" applyAlignment="1">
      <alignment/>
    </xf>
    <xf numFmtId="164" fontId="21" fillId="26" borderId="12" xfId="42" applyNumberFormat="1" applyFont="1" applyFill="1" applyBorder="1" applyAlignment="1">
      <alignment horizontal="left"/>
    </xf>
    <xf numFmtId="44" fontId="21" fillId="26" borderId="0" xfId="44" applyNumberFormat="1" applyFont="1" applyFill="1" applyBorder="1" applyAlignment="1">
      <alignment horizontal="center"/>
    </xf>
    <xf numFmtId="44" fontId="34" fillId="20" borderId="42" xfId="44" applyFont="1" applyFill="1" applyBorder="1" applyAlignment="1">
      <alignment/>
    </xf>
    <xf numFmtId="44" fontId="27" fillId="27" borderId="15" xfId="44" applyFont="1" applyFill="1" applyBorder="1" applyAlignment="1">
      <alignment/>
    </xf>
    <xf numFmtId="44" fontId="21" fillId="22" borderId="43" xfId="44" applyFont="1" applyFill="1" applyBorder="1" applyAlignment="1">
      <alignment horizontal="center"/>
    </xf>
    <xf numFmtId="44" fontId="21" fillId="22" borderId="41" xfId="44" applyFont="1" applyFill="1" applyBorder="1" applyAlignment="1">
      <alignment horizontal="center"/>
    </xf>
    <xf numFmtId="44" fontId="22" fillId="24" borderId="36" xfId="44" applyFont="1" applyFill="1" applyBorder="1" applyAlignment="1">
      <alignment horizontal="center"/>
    </xf>
    <xf numFmtId="44" fontId="22" fillId="24" borderId="28" xfId="44" applyFont="1" applyFill="1" applyBorder="1" applyAlignment="1">
      <alignment horizontal="center"/>
    </xf>
    <xf numFmtId="44" fontId="22" fillId="24" borderId="21" xfId="44" applyFont="1" applyFill="1" applyBorder="1" applyAlignment="1">
      <alignment horizontal="center"/>
    </xf>
    <xf numFmtId="44" fontId="38" fillId="20" borderId="12" xfId="44" applyFont="1" applyFill="1" applyBorder="1" applyAlignment="1">
      <alignment horizontal="right"/>
    </xf>
    <xf numFmtId="44" fontId="20" fillId="28" borderId="0" xfId="44" applyFont="1" applyFill="1" applyBorder="1" applyAlignment="1">
      <alignment/>
    </xf>
    <xf numFmtId="17" fontId="21" fillId="22" borderId="32" xfId="44" applyNumberFormat="1" applyFont="1" applyFill="1" applyBorder="1" applyAlignment="1">
      <alignment horizontal="center"/>
    </xf>
    <xf numFmtId="44" fontId="23" fillId="29" borderId="0" xfId="44" applyFont="1" applyFill="1" applyBorder="1" applyAlignment="1">
      <alignment/>
    </xf>
    <xf numFmtId="44" fontId="27" fillId="29" borderId="24" xfId="44" applyFont="1" applyFill="1" applyBorder="1" applyAlignment="1">
      <alignment/>
    </xf>
    <xf numFmtId="44" fontId="22" fillId="29" borderId="12" xfId="44" applyFont="1" applyFill="1" applyBorder="1" applyAlignment="1">
      <alignment horizontal="right"/>
    </xf>
    <xf numFmtId="44" fontId="18" fillId="29" borderId="0" xfId="44" applyFont="1" applyFill="1" applyBorder="1" applyAlignment="1">
      <alignment horizontal="right"/>
    </xf>
    <xf numFmtId="44" fontId="23" fillId="29" borderId="14" xfId="44" applyFont="1" applyFill="1" applyBorder="1" applyAlignment="1">
      <alignment/>
    </xf>
    <xf numFmtId="44" fontId="22" fillId="29" borderId="12" xfId="44" applyFont="1" applyFill="1" applyBorder="1" applyAlignment="1">
      <alignment horizontal="left"/>
    </xf>
    <xf numFmtId="44" fontId="23" fillId="29" borderId="36" xfId="44" applyFont="1" applyFill="1" applyBorder="1" applyAlignment="1">
      <alignment/>
    </xf>
    <xf numFmtId="44" fontId="23" fillId="29" borderId="28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="60" zoomScalePageLayoutView="0" workbookViewId="0" topLeftCell="A1">
      <selection activeCell="L45" sqref="L45"/>
    </sheetView>
  </sheetViews>
  <sheetFormatPr defaultColWidth="9.140625" defaultRowHeight="12.75"/>
  <cols>
    <col min="1" max="1" width="46.00390625" style="10" customWidth="1"/>
    <col min="2" max="2" width="32.57421875" style="10" customWidth="1"/>
    <col min="3" max="3" width="16.57421875" style="10" bestFit="1" customWidth="1"/>
    <col min="4" max="4" width="21.57421875" style="10" bestFit="1" customWidth="1"/>
    <col min="5" max="5" width="26.28125" style="10" customWidth="1"/>
    <col min="6" max="6" width="19.00390625" style="10" bestFit="1" customWidth="1"/>
    <col min="7" max="7" width="7.140625" style="10" customWidth="1"/>
    <col min="8" max="16384" width="9.140625" style="10" customWidth="1"/>
  </cols>
  <sheetData>
    <row r="1" spans="1:7" s="4" customFormat="1" ht="25.5">
      <c r="A1" s="111" t="s">
        <v>77</v>
      </c>
      <c r="B1" s="1"/>
      <c r="C1" s="2"/>
      <c r="D1" s="2"/>
      <c r="E1" s="2"/>
      <c r="F1" s="2"/>
      <c r="G1" s="3"/>
    </row>
    <row r="2" spans="1:7" ht="21" thickBot="1">
      <c r="A2" s="5" t="s">
        <v>0</v>
      </c>
      <c r="B2" s="6"/>
      <c r="C2" s="7"/>
      <c r="D2" s="7"/>
      <c r="E2" s="8"/>
      <c r="F2" s="8"/>
      <c r="G2" s="9"/>
    </row>
    <row r="3" spans="1:7" ht="25.5" thickBot="1">
      <c r="A3" s="113" t="s">
        <v>78</v>
      </c>
      <c r="B3" s="114"/>
      <c r="C3" s="115" t="s">
        <v>1</v>
      </c>
      <c r="D3" s="116"/>
      <c r="E3" s="116"/>
      <c r="F3" s="117"/>
      <c r="G3" s="9"/>
    </row>
    <row r="4" spans="1:7" ht="20.25">
      <c r="A4" s="11" t="s">
        <v>2</v>
      </c>
      <c r="B4" s="120">
        <v>41456</v>
      </c>
      <c r="C4" s="12" t="s">
        <v>3</v>
      </c>
      <c r="D4" s="13" t="s">
        <v>4</v>
      </c>
      <c r="E4" s="14"/>
      <c r="F4" s="15"/>
      <c r="G4" s="16"/>
    </row>
    <row r="5" spans="1:7" s="23" customFormat="1" ht="20.25">
      <c r="A5" s="17"/>
      <c r="B5" s="18"/>
      <c r="C5" s="19">
        <v>40</v>
      </c>
      <c r="D5" s="20">
        <v>10</v>
      </c>
      <c r="E5" s="14"/>
      <c r="F5" s="21">
        <f>SUM(C5:D5)</f>
        <v>50</v>
      </c>
      <c r="G5" s="22"/>
    </row>
    <row r="6" spans="1:7" s="23" customFormat="1" ht="20.25">
      <c r="A6" s="109" t="s">
        <v>72</v>
      </c>
      <c r="B6" s="110"/>
      <c r="C6" s="24"/>
      <c r="D6" s="14"/>
      <c r="E6" s="14"/>
      <c r="F6" s="21"/>
      <c r="G6" s="22"/>
    </row>
    <row r="7" spans="1:7" s="23" customFormat="1" ht="20.25">
      <c r="A7" s="25"/>
      <c r="B7" s="26"/>
      <c r="C7" s="27" t="s">
        <v>5</v>
      </c>
      <c r="D7" s="27" t="s">
        <v>5</v>
      </c>
      <c r="E7" s="28" t="s">
        <v>6</v>
      </c>
      <c r="F7" s="21"/>
      <c r="G7" s="22"/>
    </row>
    <row r="8" spans="1:7" s="23" customFormat="1" ht="24.75">
      <c r="A8" s="30" t="s">
        <v>10</v>
      </c>
      <c r="B8" s="26"/>
      <c r="C8" s="27" t="s">
        <v>7</v>
      </c>
      <c r="D8" s="27" t="s">
        <v>8</v>
      </c>
      <c r="E8" s="29" t="s">
        <v>9</v>
      </c>
      <c r="F8" s="21"/>
      <c r="G8" s="22"/>
    </row>
    <row r="9" spans="1:7" ht="21.75">
      <c r="A9" s="36" t="s">
        <v>14</v>
      </c>
      <c r="B9" s="31" t="s">
        <v>11</v>
      </c>
      <c r="C9" s="32">
        <v>0</v>
      </c>
      <c r="D9" s="33">
        <v>0</v>
      </c>
      <c r="E9" s="33">
        <v>100</v>
      </c>
      <c r="F9" s="34">
        <f aca="true" t="shared" si="0" ref="F9:F21">+(C9*C$5)+(D9*D$5)+E9</f>
        <v>100</v>
      </c>
      <c r="G9" s="35"/>
    </row>
    <row r="10" spans="1:7" ht="21.75">
      <c r="A10" s="36" t="s">
        <v>14</v>
      </c>
      <c r="B10" s="31" t="s">
        <v>12</v>
      </c>
      <c r="C10" s="32">
        <v>225</v>
      </c>
      <c r="D10" s="33">
        <v>100</v>
      </c>
      <c r="E10" s="33">
        <v>0</v>
      </c>
      <c r="F10" s="34">
        <f t="shared" si="0"/>
        <v>10000</v>
      </c>
      <c r="G10" s="35"/>
    </row>
    <row r="11" spans="1:7" ht="21.75">
      <c r="A11" s="36" t="s">
        <v>14</v>
      </c>
      <c r="B11" s="31" t="s">
        <v>13</v>
      </c>
      <c r="C11" s="32">
        <v>0</v>
      </c>
      <c r="D11" s="33">
        <v>0</v>
      </c>
      <c r="E11" s="33">
        <v>0</v>
      </c>
      <c r="F11" s="34">
        <f t="shared" si="0"/>
        <v>0</v>
      </c>
      <c r="G11" s="35"/>
    </row>
    <row r="12" spans="1:7" ht="21.75">
      <c r="A12" s="36" t="s">
        <v>14</v>
      </c>
      <c r="B12" s="31" t="s">
        <v>15</v>
      </c>
      <c r="C12" s="32">
        <v>0</v>
      </c>
      <c r="D12" s="33">
        <v>0</v>
      </c>
      <c r="E12" s="33">
        <v>0</v>
      </c>
      <c r="F12" s="34">
        <f t="shared" si="0"/>
        <v>0</v>
      </c>
      <c r="G12" s="35"/>
    </row>
    <row r="13" spans="1:7" ht="21.75">
      <c r="A13" s="36"/>
      <c r="B13" s="31" t="s">
        <v>15</v>
      </c>
      <c r="C13" s="32">
        <v>0</v>
      </c>
      <c r="D13" s="33">
        <v>0</v>
      </c>
      <c r="E13" s="33">
        <v>0</v>
      </c>
      <c r="F13" s="34">
        <f t="shared" si="0"/>
        <v>0</v>
      </c>
      <c r="G13" s="35"/>
    </row>
    <row r="14" spans="1:7" ht="21.75">
      <c r="A14" s="36"/>
      <c r="B14" s="31" t="s">
        <v>15</v>
      </c>
      <c r="C14" s="32">
        <v>0</v>
      </c>
      <c r="D14" s="33">
        <v>0</v>
      </c>
      <c r="E14" s="33">
        <v>0</v>
      </c>
      <c r="F14" s="34">
        <f t="shared" si="0"/>
        <v>0</v>
      </c>
      <c r="G14" s="35"/>
    </row>
    <row r="15" spans="1:7" ht="21.75">
      <c r="A15" s="36" t="s">
        <v>79</v>
      </c>
      <c r="B15" s="31" t="s">
        <v>16</v>
      </c>
      <c r="C15" s="32">
        <v>0</v>
      </c>
      <c r="D15" s="33">
        <v>0</v>
      </c>
      <c r="E15" s="33">
        <v>4000</v>
      </c>
      <c r="F15" s="34">
        <f t="shared" si="0"/>
        <v>4000</v>
      </c>
      <c r="G15" s="35"/>
    </row>
    <row r="16" spans="1:7" ht="21.75">
      <c r="A16" s="36" t="s">
        <v>80</v>
      </c>
      <c r="B16" s="31" t="s">
        <v>16</v>
      </c>
      <c r="C16" s="32">
        <v>0</v>
      </c>
      <c r="D16" s="33">
        <v>0</v>
      </c>
      <c r="E16" s="33">
        <v>300</v>
      </c>
      <c r="F16" s="34">
        <f t="shared" si="0"/>
        <v>300</v>
      </c>
      <c r="G16" s="35"/>
    </row>
    <row r="17" spans="1:7" ht="21.75">
      <c r="A17" s="36" t="s">
        <v>14</v>
      </c>
      <c r="B17" s="31" t="s">
        <v>17</v>
      </c>
      <c r="C17" s="32">
        <v>0</v>
      </c>
      <c r="D17" s="33">
        <v>0</v>
      </c>
      <c r="E17" s="33">
        <v>0</v>
      </c>
      <c r="F17" s="34">
        <f t="shared" si="0"/>
        <v>0</v>
      </c>
      <c r="G17" s="35"/>
    </row>
    <row r="18" spans="1:7" ht="21.75">
      <c r="A18" s="36"/>
      <c r="B18" s="31" t="s">
        <v>17</v>
      </c>
      <c r="C18" s="32">
        <v>0</v>
      </c>
      <c r="D18" s="33">
        <v>0</v>
      </c>
      <c r="E18" s="33">
        <v>0</v>
      </c>
      <c r="F18" s="34">
        <f t="shared" si="0"/>
        <v>0</v>
      </c>
      <c r="G18" s="35"/>
    </row>
    <row r="19" spans="1:7" ht="21.75">
      <c r="A19" s="36"/>
      <c r="B19" s="31" t="s">
        <v>17</v>
      </c>
      <c r="C19" s="32">
        <v>0</v>
      </c>
      <c r="D19" s="33">
        <v>0</v>
      </c>
      <c r="E19" s="33">
        <v>0</v>
      </c>
      <c r="F19" s="34">
        <f t="shared" si="0"/>
        <v>0</v>
      </c>
      <c r="G19" s="35"/>
    </row>
    <row r="20" spans="1:7" ht="21.75">
      <c r="A20" s="36"/>
      <c r="B20" s="31" t="s">
        <v>18</v>
      </c>
      <c r="C20" s="32">
        <v>18</v>
      </c>
      <c r="D20" s="33">
        <v>18</v>
      </c>
      <c r="E20" s="33">
        <v>0</v>
      </c>
      <c r="F20" s="34">
        <f t="shared" si="0"/>
        <v>900</v>
      </c>
      <c r="G20" s="35"/>
    </row>
    <row r="21" spans="1:7" ht="21.75">
      <c r="A21" s="36"/>
      <c r="B21" s="31" t="s">
        <v>19</v>
      </c>
      <c r="C21" s="32">
        <v>3</v>
      </c>
      <c r="D21" s="33">
        <v>3</v>
      </c>
      <c r="E21" s="33">
        <v>0</v>
      </c>
      <c r="F21" s="34">
        <f t="shared" si="0"/>
        <v>150</v>
      </c>
      <c r="G21" s="35"/>
    </row>
    <row r="22" spans="1:7" ht="20.25">
      <c r="A22" s="37"/>
      <c r="B22" s="38"/>
      <c r="C22" s="39"/>
      <c r="D22" s="4"/>
      <c r="E22" s="40">
        <f>SUM(E9:E21)</f>
        <v>4400</v>
      </c>
      <c r="F22" s="41"/>
      <c r="G22" s="9"/>
    </row>
    <row r="23" spans="1:7" ht="20.25">
      <c r="A23" s="37"/>
      <c r="B23" s="38"/>
      <c r="C23" s="39"/>
      <c r="D23" s="4"/>
      <c r="E23" s="42"/>
      <c r="F23" s="41"/>
      <c r="G23" s="9"/>
    </row>
    <row r="24" spans="1:7" ht="24.75">
      <c r="A24" s="30" t="s">
        <v>20</v>
      </c>
      <c r="B24" s="38" t="s">
        <v>21</v>
      </c>
      <c r="C24" s="39"/>
      <c r="D24" s="4"/>
      <c r="E24" s="43">
        <v>6</v>
      </c>
      <c r="F24" s="41"/>
      <c r="G24" s="9"/>
    </row>
    <row r="25" spans="1:7" ht="20.25">
      <c r="A25" s="44" t="s">
        <v>22</v>
      </c>
      <c r="B25" s="38" t="s">
        <v>23</v>
      </c>
      <c r="C25" s="39"/>
      <c r="D25" s="45" t="s">
        <v>24</v>
      </c>
      <c r="E25" s="46">
        <v>1</v>
      </c>
      <c r="F25" s="41"/>
      <c r="G25" s="9"/>
    </row>
    <row r="26" spans="1:7" ht="20.25">
      <c r="A26" s="37"/>
      <c r="B26" s="38" t="s">
        <v>25</v>
      </c>
      <c r="C26" s="39"/>
      <c r="D26" s="45"/>
      <c r="E26" s="47">
        <v>1</v>
      </c>
      <c r="F26" s="41"/>
      <c r="G26" s="9"/>
    </row>
    <row r="27" spans="1:7" ht="20.25">
      <c r="A27" s="37"/>
      <c r="B27" s="38" t="s">
        <v>26</v>
      </c>
      <c r="C27" s="39"/>
      <c r="D27" s="4"/>
      <c r="E27" s="20">
        <v>15</v>
      </c>
      <c r="F27" s="41"/>
      <c r="G27" s="35"/>
    </row>
    <row r="28" spans="1:7" ht="20.25">
      <c r="A28" s="37"/>
      <c r="B28" s="38" t="s">
        <v>27</v>
      </c>
      <c r="C28" s="39"/>
      <c r="D28" s="4"/>
      <c r="E28" s="20">
        <v>20</v>
      </c>
      <c r="F28" s="41"/>
      <c r="G28" s="35"/>
    </row>
    <row r="29" spans="1:7" ht="20.25">
      <c r="A29" s="37"/>
      <c r="B29" s="38" t="s">
        <v>28</v>
      </c>
      <c r="C29" s="39"/>
      <c r="D29" s="4"/>
      <c r="E29" s="20">
        <v>600</v>
      </c>
      <c r="F29" s="41"/>
      <c r="G29" s="9"/>
    </row>
    <row r="30" spans="1:7" ht="20.25">
      <c r="A30" s="37"/>
      <c r="B30" s="38" t="s">
        <v>29</v>
      </c>
      <c r="C30" s="39"/>
      <c r="D30" s="4"/>
      <c r="E30" s="33">
        <v>2.5</v>
      </c>
      <c r="F30" s="41"/>
      <c r="G30" s="9"/>
    </row>
    <row r="31" spans="1:7" ht="20.25">
      <c r="A31" s="37"/>
      <c r="B31" s="38" t="s">
        <v>30</v>
      </c>
      <c r="C31" s="39"/>
      <c r="D31" s="4"/>
      <c r="E31" s="33">
        <v>15</v>
      </c>
      <c r="F31" s="48">
        <f>+E31*E25</f>
        <v>15</v>
      </c>
      <c r="G31" s="9"/>
    </row>
    <row r="32" spans="1:7" ht="20.25">
      <c r="A32" s="37"/>
      <c r="B32" s="38" t="s">
        <v>31</v>
      </c>
      <c r="C32" s="39"/>
      <c r="D32" s="4"/>
      <c r="E32" s="49">
        <f>+E29/E27*E30</f>
        <v>100</v>
      </c>
      <c r="F32" s="48">
        <f>+E32*E26</f>
        <v>100</v>
      </c>
      <c r="G32" s="9"/>
    </row>
    <row r="33" spans="1:7" ht="20.25">
      <c r="A33" s="37"/>
      <c r="B33" s="38" t="s">
        <v>32</v>
      </c>
      <c r="C33" s="39"/>
      <c r="D33" s="4"/>
      <c r="E33" s="49">
        <f>E29/E28*E30</f>
        <v>75</v>
      </c>
      <c r="F33" s="48">
        <f>+(E25-E26)*E33</f>
        <v>0</v>
      </c>
      <c r="G33" s="9"/>
    </row>
    <row r="34" spans="1:7" ht="20.25">
      <c r="A34" s="37"/>
      <c r="B34" s="38"/>
      <c r="C34" s="39"/>
      <c r="D34" s="4"/>
      <c r="E34" s="4"/>
      <c r="F34" s="41"/>
      <c r="G34" s="9"/>
    </row>
    <row r="35" spans="1:7" ht="24.75">
      <c r="A35" s="30" t="s">
        <v>33</v>
      </c>
      <c r="B35" s="31" t="s">
        <v>34</v>
      </c>
      <c r="C35" s="50">
        <v>0</v>
      </c>
      <c r="D35" s="51">
        <v>0</v>
      </c>
      <c r="E35" s="33">
        <v>0</v>
      </c>
      <c r="F35" s="34">
        <f>+(C35*C$5)+(D35*D$5)+E35</f>
        <v>0</v>
      </c>
      <c r="G35" s="35"/>
    </row>
    <row r="36" spans="1:7" ht="20.25">
      <c r="A36" s="37"/>
      <c r="B36" s="31" t="s">
        <v>76</v>
      </c>
      <c r="C36" s="32">
        <v>0</v>
      </c>
      <c r="D36" s="33">
        <f>+C36</f>
        <v>0</v>
      </c>
      <c r="E36" s="33">
        <v>0</v>
      </c>
      <c r="F36" s="34">
        <f>+(C36*C$5)+(D36*D$5)+E36</f>
        <v>0</v>
      </c>
      <c r="G36" s="35"/>
    </row>
    <row r="37" spans="1:7" ht="24" customHeight="1">
      <c r="A37" s="37"/>
      <c r="B37" s="31" t="s">
        <v>35</v>
      </c>
      <c r="C37" s="32">
        <v>0</v>
      </c>
      <c r="D37" s="33">
        <f>+C37</f>
        <v>0</v>
      </c>
      <c r="E37" s="33">
        <v>200</v>
      </c>
      <c r="F37" s="34">
        <f>+(C37*C$5)+(D37*D$5)+E37</f>
        <v>200</v>
      </c>
      <c r="G37" s="35"/>
    </row>
    <row r="38" spans="1:7" ht="18" customHeight="1">
      <c r="A38" s="37"/>
      <c r="B38" s="38"/>
      <c r="C38" s="39"/>
      <c r="D38" s="4"/>
      <c r="E38" s="4"/>
      <c r="F38" s="41"/>
      <c r="G38" s="35"/>
    </row>
    <row r="39" spans="1:7" ht="30.75" customHeight="1">
      <c r="A39" s="30" t="s">
        <v>36</v>
      </c>
      <c r="B39" s="7" t="s">
        <v>37</v>
      </c>
      <c r="C39" s="52">
        <f>SUM(C9:C37)</f>
        <v>246</v>
      </c>
      <c r="D39" s="49">
        <f>SUM(D9:D37)</f>
        <v>121</v>
      </c>
      <c r="E39" s="121">
        <f>+E22+F31+F32+F33+F37</f>
        <v>4715</v>
      </c>
      <c r="F39" s="53">
        <f>SUM(F9:F38)</f>
        <v>15765</v>
      </c>
      <c r="G39" s="9"/>
    </row>
    <row r="40" spans="1:7" ht="30.75" customHeight="1">
      <c r="A40" s="123" t="s">
        <v>74</v>
      </c>
      <c r="B40" s="124"/>
      <c r="C40" s="125">
        <v>0</v>
      </c>
      <c r="D40" s="121">
        <v>0</v>
      </c>
      <c r="E40" s="121">
        <v>-2200</v>
      </c>
      <c r="F40" s="112">
        <f>+E40</f>
        <v>-2200</v>
      </c>
      <c r="G40" s="108"/>
    </row>
    <row r="41" spans="1:7" ht="30.75" customHeight="1" thickBot="1">
      <c r="A41" s="126" t="s">
        <v>73</v>
      </c>
      <c r="B41" s="124"/>
      <c r="C41" s="125">
        <v>0</v>
      </c>
      <c r="D41" s="121">
        <v>0</v>
      </c>
      <c r="E41" s="122">
        <v>-1200</v>
      </c>
      <c r="F41" s="112">
        <f>+E41</f>
        <v>-1200</v>
      </c>
      <c r="G41" s="108"/>
    </row>
    <row r="42" spans="1:7" ht="21.75" customHeight="1">
      <c r="A42" s="54"/>
      <c r="B42" s="7" t="s">
        <v>38</v>
      </c>
      <c r="C42" s="127">
        <f>+E42</f>
        <v>26.3</v>
      </c>
      <c r="D42" s="128">
        <f>+E42</f>
        <v>26.3</v>
      </c>
      <c r="E42" s="121">
        <f>(+E39+E40+E41)/F5</f>
        <v>26.3</v>
      </c>
      <c r="F42" s="55"/>
      <c r="G42" s="56"/>
    </row>
    <row r="43" spans="1:7" ht="21" thickBot="1">
      <c r="A43" s="54"/>
      <c r="B43" s="57" t="s">
        <v>39</v>
      </c>
      <c r="C43" s="58">
        <f>+C39+E42+C40+C41</f>
        <v>272.3</v>
      </c>
      <c r="D43" s="58">
        <f>+D39+E42+D40+D41</f>
        <v>147.3</v>
      </c>
      <c r="E43" s="59"/>
      <c r="F43" s="60"/>
      <c r="G43" s="61"/>
    </row>
    <row r="44" spans="1:7" ht="21" thickBot="1">
      <c r="A44" s="119"/>
      <c r="B44" s="118" t="s">
        <v>75</v>
      </c>
      <c r="C44" s="52"/>
      <c r="D44" s="4"/>
      <c r="E44" s="4"/>
      <c r="F44" s="41"/>
      <c r="G44" s="9"/>
    </row>
    <row r="45" spans="1:7" ht="27.75" thickBot="1">
      <c r="A45" s="62" t="s">
        <v>40</v>
      </c>
      <c r="B45" s="63" t="s">
        <v>41</v>
      </c>
      <c r="C45" s="64">
        <v>275</v>
      </c>
      <c r="D45" s="65">
        <v>150</v>
      </c>
      <c r="E45" s="66"/>
      <c r="F45" s="55">
        <f>+(C45*C$5)+(D45*D$5)+E45</f>
        <v>12500</v>
      </c>
      <c r="G45" s="56"/>
    </row>
    <row r="46" spans="1:7" ht="25.5" thickBot="1">
      <c r="A46" s="67" t="s">
        <v>42</v>
      </c>
      <c r="B46" s="68" t="s">
        <v>43</v>
      </c>
      <c r="C46" s="69"/>
      <c r="D46" s="70"/>
      <c r="E46" s="70"/>
      <c r="F46" s="60">
        <f>+F39+F40+F41-F45</f>
        <v>-135</v>
      </c>
      <c r="G46" s="61"/>
    </row>
    <row r="47" spans="1:7" ht="24.75">
      <c r="A47" s="30"/>
      <c r="B47" s="71"/>
      <c r="C47" s="72"/>
      <c r="D47" s="72"/>
      <c r="E47" s="72"/>
      <c r="F47" s="73"/>
      <c r="G47" s="9"/>
    </row>
    <row r="48" spans="1:7" ht="20.25">
      <c r="A48" s="75" t="s">
        <v>44</v>
      </c>
      <c r="B48" s="76"/>
      <c r="C48" s="74"/>
      <c r="D48" s="74"/>
      <c r="E48" s="74"/>
      <c r="F48" s="77"/>
      <c r="G48" s="78"/>
    </row>
    <row r="49" spans="1:7" ht="20.25">
      <c r="A49" s="75" t="s">
        <v>45</v>
      </c>
      <c r="B49" s="76"/>
      <c r="C49" s="74"/>
      <c r="D49" s="74"/>
      <c r="E49" s="74"/>
      <c r="F49" s="77"/>
      <c r="G49" s="78"/>
    </row>
    <row r="50" spans="1:7" ht="20.25">
      <c r="A50" s="75" t="s">
        <v>46</v>
      </c>
      <c r="B50" s="79"/>
      <c r="C50" s="74"/>
      <c r="D50" s="74"/>
      <c r="E50" s="74"/>
      <c r="F50" s="77"/>
      <c r="G50" s="78"/>
    </row>
    <row r="51" spans="1:7" ht="20.25">
      <c r="A51" s="75" t="s">
        <v>47</v>
      </c>
      <c r="B51" s="80"/>
      <c r="C51" s="81"/>
      <c r="D51" s="81"/>
      <c r="E51" s="81"/>
      <c r="F51" s="82"/>
      <c r="G51" s="78"/>
    </row>
    <row r="52" spans="1:7" ht="20.25">
      <c r="A52" s="83"/>
      <c r="B52" s="84"/>
      <c r="C52" s="84"/>
      <c r="D52" s="84"/>
      <c r="E52" s="84"/>
      <c r="F52" s="84"/>
      <c r="G52" s="85"/>
    </row>
    <row r="53" spans="1:7" ht="20.25" hidden="1">
      <c r="A53" s="72"/>
      <c r="B53" s="72"/>
      <c r="C53" s="72"/>
      <c r="D53" s="72"/>
      <c r="E53" s="86"/>
      <c r="F53" s="87" t="s">
        <v>48</v>
      </c>
      <c r="G53" s="74"/>
    </row>
    <row r="54" spans="1:7" ht="20.25" hidden="1">
      <c r="A54" s="72"/>
      <c r="B54" s="72"/>
      <c r="C54" s="72"/>
      <c r="D54" s="72"/>
      <c r="E54" s="86"/>
      <c r="F54" s="87" t="s">
        <v>49</v>
      </c>
      <c r="G54" s="74"/>
    </row>
    <row r="55" spans="1:7" ht="20.25" hidden="1">
      <c r="A55" s="72"/>
      <c r="B55" s="72"/>
      <c r="C55" s="72"/>
      <c r="D55" s="72"/>
      <c r="E55" s="86"/>
      <c r="F55" s="87" t="s">
        <v>50</v>
      </c>
      <c r="G55" s="74"/>
    </row>
    <row r="56" spans="1:7" ht="20.25" hidden="1">
      <c r="A56" s="72"/>
      <c r="B56" s="72"/>
      <c r="C56" s="72"/>
      <c r="D56" s="72"/>
      <c r="E56" s="86"/>
      <c r="F56" s="87" t="s">
        <v>51</v>
      </c>
      <c r="G56" s="74"/>
    </row>
    <row r="57" spans="1:7" ht="20.25" hidden="1">
      <c r="A57" s="72"/>
      <c r="B57" s="72"/>
      <c r="C57" s="72"/>
      <c r="D57" s="72"/>
      <c r="E57" s="86"/>
      <c r="F57" s="87" t="s">
        <v>52</v>
      </c>
      <c r="G57" s="74"/>
    </row>
    <row r="58" spans="1:7" ht="20.25" hidden="1">
      <c r="A58" s="72"/>
      <c r="B58" s="72"/>
      <c r="C58" s="72"/>
      <c r="D58" s="72"/>
      <c r="E58" s="86"/>
      <c r="F58" s="87" t="s">
        <v>53</v>
      </c>
      <c r="G58" s="74"/>
    </row>
    <row r="59" spans="1:7" ht="20.25" hidden="1">
      <c r="A59" s="72"/>
      <c r="B59" s="72"/>
      <c r="C59" s="72"/>
      <c r="D59" s="72"/>
      <c r="E59" s="86"/>
      <c r="F59" s="87" t="s">
        <v>54</v>
      </c>
      <c r="G59" s="74"/>
    </row>
    <row r="60" spans="1:7" ht="20.25" hidden="1">
      <c r="A60" s="72"/>
      <c r="B60" s="72"/>
      <c r="C60" s="72"/>
      <c r="D60" s="72"/>
      <c r="E60" s="86"/>
      <c r="F60" s="87" t="s">
        <v>55</v>
      </c>
      <c r="G60" s="74"/>
    </row>
    <row r="61" spans="1:7" ht="20.25" hidden="1">
      <c r="A61" s="72"/>
      <c r="B61" s="72"/>
      <c r="C61" s="72"/>
      <c r="D61" s="72"/>
      <c r="E61" s="86"/>
      <c r="F61" s="87" t="s">
        <v>56</v>
      </c>
      <c r="G61" s="74"/>
    </row>
    <row r="62" spans="1:7" ht="21" hidden="1" thickBot="1">
      <c r="A62" s="72"/>
      <c r="B62" s="72"/>
      <c r="C62" s="72"/>
      <c r="D62" s="72"/>
      <c r="E62" s="88"/>
      <c r="F62" s="89"/>
      <c r="G62" s="89"/>
    </row>
    <row r="63" spans="1:7" ht="20.25" hidden="1">
      <c r="A63" s="72"/>
      <c r="B63" s="72"/>
      <c r="C63" s="72"/>
      <c r="D63" s="72"/>
      <c r="E63" s="72"/>
      <c r="F63" s="72"/>
      <c r="G63" s="72"/>
    </row>
    <row r="64" spans="1:7" ht="20.25" hidden="1">
      <c r="A64" s="72"/>
      <c r="B64" s="72"/>
      <c r="C64" s="72"/>
      <c r="D64" s="72"/>
      <c r="E64" s="72"/>
      <c r="F64" s="72"/>
      <c r="G64" s="72"/>
    </row>
    <row r="65" spans="1:7" ht="20.25" hidden="1">
      <c r="A65" s="72"/>
      <c r="B65" s="72"/>
      <c r="C65" s="72"/>
      <c r="D65" s="72"/>
      <c r="E65" s="72"/>
      <c r="F65" s="72"/>
      <c r="G65" s="72"/>
    </row>
    <row r="66" spans="1:7" ht="20.25" hidden="1">
      <c r="A66" s="72" t="s">
        <v>57</v>
      </c>
      <c r="B66" s="72"/>
      <c r="C66" s="72"/>
      <c r="D66" s="72"/>
      <c r="E66" s="72"/>
      <c r="F66" s="72"/>
      <c r="G66" s="72"/>
    </row>
    <row r="67" spans="1:7" ht="20.25" hidden="1">
      <c r="A67" s="72"/>
      <c r="B67" s="72"/>
      <c r="C67" s="72"/>
      <c r="D67" s="72"/>
      <c r="E67" s="72"/>
      <c r="F67" s="72"/>
      <c r="G67" s="72"/>
    </row>
    <row r="68" spans="1:7" ht="20.25" customHeight="1" hidden="1">
      <c r="A68" s="90" t="s">
        <v>58</v>
      </c>
      <c r="B68" s="91" t="s">
        <v>59</v>
      </c>
      <c r="C68" s="91" t="s">
        <v>60</v>
      </c>
      <c r="D68" s="92" t="s">
        <v>61</v>
      </c>
      <c r="E68" s="93" t="s">
        <v>67</v>
      </c>
      <c r="F68" s="94"/>
      <c r="G68" s="95" t="s">
        <v>68</v>
      </c>
    </row>
    <row r="69" spans="1:7" ht="21" hidden="1" thickBot="1">
      <c r="A69" s="96"/>
      <c r="B69" s="97"/>
      <c r="C69" s="97"/>
      <c r="D69" s="93" t="s">
        <v>69</v>
      </c>
      <c r="E69" s="93" t="s">
        <v>70</v>
      </c>
      <c r="F69" s="98"/>
      <c r="G69" s="99" t="s">
        <v>71</v>
      </c>
    </row>
    <row r="70" spans="1:7" ht="21" hidden="1" thickBot="1">
      <c r="A70" s="100"/>
      <c r="B70" s="101" t="e">
        <f>+#REF!</f>
        <v>#REF!</v>
      </c>
      <c r="C70" s="102" t="str">
        <f>+A3</f>
        <v>SUMMER CAMP @ RUSSELL</v>
      </c>
      <c r="D70" s="103" t="s">
        <v>62</v>
      </c>
      <c r="E70" s="104"/>
      <c r="F70" s="104"/>
      <c r="G70" s="104"/>
    </row>
    <row r="71" spans="1:7" ht="21" hidden="1" thickBot="1">
      <c r="A71" s="100"/>
      <c r="B71" s="101" t="e">
        <f>+#REF!</f>
        <v>#REF!</v>
      </c>
      <c r="C71" s="102" t="str">
        <f aca="true" t="shared" si="1" ref="C71:C80">+C70</f>
        <v>SUMMER CAMP @ RUSSELL</v>
      </c>
      <c r="D71" s="103" t="s">
        <v>62</v>
      </c>
      <c r="E71" s="104"/>
      <c r="F71" s="104"/>
      <c r="G71" s="104"/>
    </row>
    <row r="72" spans="1:7" ht="21" hidden="1" thickBot="1">
      <c r="A72" s="100"/>
      <c r="B72" s="101" t="e">
        <f>+#REF!</f>
        <v>#REF!</v>
      </c>
      <c r="C72" s="102" t="str">
        <f t="shared" si="1"/>
        <v>SUMMER CAMP @ RUSSELL</v>
      </c>
      <c r="D72" s="103" t="s">
        <v>63</v>
      </c>
      <c r="E72" s="104"/>
      <c r="F72" s="104"/>
      <c r="G72" s="104"/>
    </row>
    <row r="73" spans="1:7" ht="21" hidden="1" thickBot="1">
      <c r="A73" s="100"/>
      <c r="B73" s="101" t="e">
        <f aca="true" t="shared" si="2" ref="B73:B79">+B72</f>
        <v>#REF!</v>
      </c>
      <c r="C73" s="102" t="str">
        <f t="shared" si="1"/>
        <v>SUMMER CAMP @ RUSSELL</v>
      </c>
      <c r="D73" s="103" t="s">
        <v>63</v>
      </c>
      <c r="E73" s="104"/>
      <c r="F73" s="104"/>
      <c r="G73" s="104"/>
    </row>
    <row r="74" spans="1:7" ht="21" hidden="1" thickBot="1">
      <c r="A74" s="100"/>
      <c r="B74" s="101" t="e">
        <f t="shared" si="2"/>
        <v>#REF!</v>
      </c>
      <c r="C74" s="102" t="str">
        <f t="shared" si="1"/>
        <v>SUMMER CAMP @ RUSSELL</v>
      </c>
      <c r="D74" s="103" t="s">
        <v>63</v>
      </c>
      <c r="E74" s="104"/>
      <c r="F74" s="104"/>
      <c r="G74" s="104"/>
    </row>
    <row r="75" spans="1:7" ht="21" hidden="1" thickBot="1">
      <c r="A75" s="100"/>
      <c r="B75" s="101" t="e">
        <f t="shared" si="2"/>
        <v>#REF!</v>
      </c>
      <c r="C75" s="102" t="str">
        <f t="shared" si="1"/>
        <v>SUMMER CAMP @ RUSSELL</v>
      </c>
      <c r="D75" s="103" t="s">
        <v>63</v>
      </c>
      <c r="E75" s="104"/>
      <c r="F75" s="104"/>
      <c r="G75" s="104"/>
    </row>
    <row r="76" spans="1:7" ht="21" hidden="1" thickBot="1">
      <c r="A76" s="100"/>
      <c r="B76" s="101" t="e">
        <f t="shared" si="2"/>
        <v>#REF!</v>
      </c>
      <c r="C76" s="102" t="str">
        <f t="shared" si="1"/>
        <v>SUMMER CAMP @ RUSSELL</v>
      </c>
      <c r="D76" s="103" t="s">
        <v>63</v>
      </c>
      <c r="E76" s="104"/>
      <c r="F76" s="104"/>
      <c r="G76" s="104"/>
    </row>
    <row r="77" spans="1:7" ht="21" hidden="1" thickBot="1">
      <c r="A77" s="100"/>
      <c r="B77" s="101" t="e">
        <f t="shared" si="2"/>
        <v>#REF!</v>
      </c>
      <c r="C77" s="102" t="str">
        <f t="shared" si="1"/>
        <v>SUMMER CAMP @ RUSSELL</v>
      </c>
      <c r="D77" s="103" t="s">
        <v>63</v>
      </c>
      <c r="E77" s="104"/>
      <c r="F77" s="104"/>
      <c r="G77" s="104"/>
    </row>
    <row r="78" spans="1:7" ht="21" hidden="1" thickBot="1">
      <c r="A78" s="100"/>
      <c r="B78" s="101" t="e">
        <f t="shared" si="2"/>
        <v>#REF!</v>
      </c>
      <c r="C78" s="102" t="str">
        <f t="shared" si="1"/>
        <v>SUMMER CAMP @ RUSSELL</v>
      </c>
      <c r="D78" s="103" t="s">
        <v>63</v>
      </c>
      <c r="E78" s="104"/>
      <c r="F78" s="104"/>
      <c r="G78" s="104"/>
    </row>
    <row r="79" spans="1:7" ht="21" hidden="1" thickBot="1">
      <c r="A79" s="100"/>
      <c r="B79" s="101" t="e">
        <f t="shared" si="2"/>
        <v>#REF!</v>
      </c>
      <c r="C79" s="102" t="str">
        <f t="shared" si="1"/>
        <v>SUMMER CAMP @ RUSSELL</v>
      </c>
      <c r="D79" s="103" t="s">
        <v>63</v>
      </c>
      <c r="E79" s="104"/>
      <c r="F79" s="104"/>
      <c r="G79" s="104"/>
    </row>
    <row r="80" spans="1:7" ht="21" hidden="1" thickBot="1">
      <c r="A80" s="100"/>
      <c r="B80" s="105"/>
      <c r="C80" s="102" t="str">
        <f t="shared" si="1"/>
        <v>SUMMER CAMP @ RUSSELL</v>
      </c>
      <c r="D80" s="103"/>
      <c r="E80" s="104"/>
      <c r="F80" s="104"/>
      <c r="G80" s="104"/>
    </row>
    <row r="81" spans="1:7" ht="20.25" hidden="1">
      <c r="A81" s="72"/>
      <c r="B81" s="72"/>
      <c r="C81" s="106"/>
      <c r="D81" s="72"/>
      <c r="E81" s="72"/>
      <c r="F81" s="72"/>
      <c r="G81" s="72"/>
    </row>
    <row r="82" ht="20.25" hidden="1"/>
    <row r="83" spans="1:7" ht="20.25" hidden="1">
      <c r="A83" s="10" t="s">
        <v>64</v>
      </c>
      <c r="B83" s="107"/>
      <c r="C83" s="107"/>
      <c r="D83" s="107"/>
      <c r="F83" s="107"/>
      <c r="G83" s="107"/>
    </row>
    <row r="84" ht="20.25" hidden="1">
      <c r="D84" s="10" t="s">
        <v>7</v>
      </c>
    </row>
    <row r="85" spans="1:5" ht="20.25" hidden="1">
      <c r="A85" s="10" t="s">
        <v>65</v>
      </c>
      <c r="D85" s="107"/>
      <c r="E85" s="10" t="s">
        <v>66</v>
      </c>
    </row>
    <row r="86" ht="20.25" hidden="1"/>
  </sheetData>
  <sheetProtection/>
  <mergeCells count="2">
    <mergeCell ref="A3:B3"/>
    <mergeCell ref="C3:F3"/>
  </mergeCells>
  <printOptions/>
  <pageMargins left="1.21" right="0.75" top="1" bottom="1" header="0.42" footer="0.5"/>
  <pageSetup fitToHeight="1" fitToWidth="1" horizontalDpi="600" verticalDpi="600" orientation="portrait" scale="50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2011-12-20T16:31:02Z</cp:lastPrinted>
  <dcterms:created xsi:type="dcterms:W3CDTF">2009-03-12T16:42:16Z</dcterms:created>
  <dcterms:modified xsi:type="dcterms:W3CDTF">2013-01-26T15:47:15Z</dcterms:modified>
  <cp:category/>
  <cp:version/>
  <cp:contentType/>
  <cp:contentStatus/>
</cp:coreProperties>
</file>